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8"/>
  <fileSharing readOnlyRecommended="1"/>
  <workbookPr hidePivotFieldList="1" defaultThemeVersion="124226"/>
  <mc:AlternateContent xmlns:mc="http://schemas.openxmlformats.org/markup-compatibility/2006">
    <mc:Choice Requires="x15">
      <x15ac:absPath xmlns:x15ac="http://schemas.microsoft.com/office/spreadsheetml/2010/11/ac" url="/Users/josemedina/Desktop/"/>
    </mc:Choice>
  </mc:AlternateContent>
  <xr:revisionPtr revIDLastSave="0" documentId="8_{2986A7E1-AAD1-594E-89D8-40E7EBFE16B5}" xr6:coauthVersionLast="47" xr6:coauthVersionMax="47" xr10:uidLastSave="{00000000-0000-0000-0000-000000000000}"/>
  <bookViews>
    <workbookView xWindow="8780" yWindow="4140" windowWidth="30940" windowHeight="16780" activeTab="1" xr2:uid="{00000000-000D-0000-FFFF-FFFF00000000}"/>
  </bookViews>
  <sheets>
    <sheet name="Cases - flagged gas plants only" sheetId="4" r:id="rId1"/>
    <sheet name="Cases" sheetId="1" r:id="rId2"/>
    <sheet name="Incident Sums" sheetId="2" r:id="rId3"/>
  </sheets>
  <calcPr calcId="191028"/>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9" i="1" l="1"/>
  <c r="M104" i="4"/>
  <c r="M105" i="4"/>
  <c r="Y101" i="4"/>
  <c r="Z101" i="4" s="1"/>
  <c r="AA101" i="4" s="1"/>
  <c r="Y100" i="4"/>
  <c r="Z100" i="4" s="1"/>
  <c r="AA100" i="4" s="1"/>
  <c r="Y99" i="4"/>
  <c r="Z99" i="4" s="1"/>
  <c r="AA99" i="4" s="1"/>
  <c r="Y98" i="4"/>
  <c r="Z98" i="4" s="1"/>
  <c r="AA98" i="4" s="1"/>
  <c r="Y97" i="4"/>
  <c r="Z97" i="4" s="1"/>
  <c r="AA97" i="4" s="1"/>
  <c r="Y96" i="4"/>
  <c r="Z96" i="4" s="1"/>
  <c r="AA96" i="4" s="1"/>
  <c r="Y95" i="4"/>
  <c r="Z95" i="4" s="1"/>
  <c r="AA95" i="4" s="1"/>
  <c r="Y94" i="4"/>
  <c r="Z94" i="4" s="1"/>
  <c r="AA94" i="4" s="1"/>
  <c r="Y93" i="4"/>
  <c r="Z93" i="4" s="1"/>
  <c r="AA93" i="4" s="1"/>
  <c r="Y92" i="4"/>
  <c r="Z92" i="4" s="1"/>
  <c r="AA92" i="4" s="1"/>
  <c r="Y91" i="4"/>
  <c r="Z91" i="4" s="1"/>
  <c r="AA91" i="4" s="1"/>
  <c r="Y90" i="4"/>
  <c r="Z90" i="4" s="1"/>
  <c r="AA90" i="4" s="1"/>
  <c r="Y89" i="4"/>
  <c r="Z89" i="4" s="1"/>
  <c r="AA89" i="4" s="1"/>
  <c r="Y88" i="4"/>
  <c r="Z88" i="4" s="1"/>
  <c r="AA88" i="4" s="1"/>
  <c r="Y87" i="4"/>
  <c r="Z87" i="4" s="1"/>
  <c r="AA87" i="4" s="1"/>
  <c r="Y86" i="4"/>
  <c r="Z86" i="4" s="1"/>
  <c r="AA86" i="4" s="1"/>
  <c r="Y85" i="4"/>
  <c r="Z85" i="4" s="1"/>
  <c r="AA85" i="4" s="1"/>
  <c r="Y84" i="4"/>
  <c r="Z84" i="4" s="1"/>
  <c r="AA84" i="4" s="1"/>
  <c r="Y83" i="4"/>
  <c r="Z83" i="4" s="1"/>
  <c r="AA83" i="4" s="1"/>
  <c r="Y82" i="4"/>
  <c r="Z82" i="4" s="1"/>
  <c r="AA82" i="4" s="1"/>
  <c r="Y81" i="4"/>
  <c r="Z81" i="4" s="1"/>
  <c r="AA81" i="4" s="1"/>
  <c r="Y80" i="4"/>
  <c r="Z80" i="4" s="1"/>
  <c r="AA80" i="4" s="1"/>
  <c r="Y79" i="4"/>
  <c r="Z79" i="4" s="1"/>
  <c r="AA79" i="4" s="1"/>
  <c r="Y78" i="4"/>
  <c r="Z78" i="4" s="1"/>
  <c r="AA78" i="4" s="1"/>
  <c r="Y77" i="4"/>
  <c r="Z77" i="4" s="1"/>
  <c r="AA77" i="4" s="1"/>
  <c r="Y76" i="4"/>
  <c r="Z76" i="4" s="1"/>
  <c r="AA76" i="4" s="1"/>
  <c r="Y75" i="4"/>
  <c r="Z75" i="4" s="1"/>
  <c r="AA75" i="4" s="1"/>
  <c r="Y74" i="4"/>
  <c r="Z74" i="4" s="1"/>
  <c r="AA74" i="4" s="1"/>
  <c r="Y73" i="4"/>
  <c r="Z73" i="4" s="1"/>
  <c r="AA73" i="4" s="1"/>
  <c r="Y72" i="4"/>
  <c r="Z72" i="4" s="1"/>
  <c r="AA72" i="4" s="1"/>
  <c r="Y71" i="4"/>
  <c r="Z71" i="4" s="1"/>
  <c r="AA71" i="4" s="1"/>
  <c r="Y70" i="4"/>
  <c r="Z70" i="4" s="1"/>
  <c r="AA70" i="4" s="1"/>
  <c r="Y69" i="4"/>
  <c r="Z69" i="4" s="1"/>
  <c r="AA69" i="4" s="1"/>
  <c r="Y68" i="4"/>
  <c r="Z68" i="4" s="1"/>
  <c r="AA68" i="4" s="1"/>
  <c r="Y67" i="4"/>
  <c r="Z67" i="4" s="1"/>
  <c r="AA67" i="4" s="1"/>
  <c r="Y66" i="4"/>
  <c r="Z66" i="4" s="1"/>
  <c r="AA66" i="4" s="1"/>
  <c r="Y65" i="4"/>
  <c r="Z65" i="4" s="1"/>
  <c r="AA65" i="4" s="1"/>
  <c r="Y64" i="4"/>
  <c r="Z64" i="4" s="1"/>
  <c r="AA64" i="4" s="1"/>
  <c r="Y63" i="4"/>
  <c r="Z63" i="4" s="1"/>
  <c r="AA63" i="4" s="1"/>
  <c r="Y62" i="4"/>
  <c r="Z62" i="4" s="1"/>
  <c r="AA62" i="4" s="1"/>
  <c r="Y61" i="4"/>
  <c r="Z61" i="4" s="1"/>
  <c r="AA61" i="4" s="1"/>
  <c r="Y60" i="4"/>
  <c r="Z60" i="4" s="1"/>
  <c r="AA60" i="4" s="1"/>
  <c r="Y59" i="4"/>
  <c r="Z59" i="4" s="1"/>
  <c r="AA59" i="4" s="1"/>
  <c r="Y58" i="4"/>
  <c r="Z58" i="4" s="1"/>
  <c r="AA58" i="4" s="1"/>
  <c r="Y57" i="4"/>
  <c r="Z57" i="4" s="1"/>
  <c r="AA57" i="4" s="1"/>
  <c r="Y56" i="4"/>
  <c r="Z56" i="4" s="1"/>
  <c r="AA56" i="4" s="1"/>
  <c r="Y55" i="4"/>
  <c r="Z55" i="4" s="1"/>
  <c r="AA55" i="4" s="1"/>
  <c r="Y54" i="4"/>
  <c r="Z54" i="4" s="1"/>
  <c r="AA54" i="4" s="1"/>
  <c r="Y53" i="4"/>
  <c r="Z53" i="4" s="1"/>
  <c r="AA53" i="4" s="1"/>
  <c r="Y52" i="4"/>
  <c r="Z52" i="4" s="1"/>
  <c r="AA52" i="4" s="1"/>
  <c r="Y51" i="4"/>
  <c r="Z51" i="4" s="1"/>
  <c r="AA51" i="4" s="1"/>
  <c r="Y50" i="4"/>
  <c r="Z50" i="4" s="1"/>
  <c r="AA50" i="4" s="1"/>
  <c r="Y49" i="4"/>
  <c r="Z49" i="4" s="1"/>
  <c r="AA49" i="4" s="1"/>
  <c r="Y48" i="4"/>
  <c r="Z48" i="4" s="1"/>
  <c r="AA48" i="4" s="1"/>
  <c r="Y47" i="4"/>
  <c r="Z47" i="4" s="1"/>
  <c r="AA47" i="4" s="1"/>
  <c r="Y46" i="4"/>
  <c r="Z46" i="4" s="1"/>
  <c r="AA46" i="4" s="1"/>
  <c r="Y45" i="4"/>
  <c r="Z45" i="4" s="1"/>
  <c r="AA45" i="4" s="1"/>
  <c r="Y44" i="4"/>
  <c r="Z44" i="4" s="1"/>
  <c r="AA44" i="4" s="1"/>
  <c r="Y43" i="4"/>
  <c r="Z43" i="4" s="1"/>
  <c r="AA43" i="4" s="1"/>
  <c r="Y42" i="4"/>
  <c r="Z42" i="4" s="1"/>
  <c r="AA42" i="4" s="1"/>
  <c r="Y41" i="4"/>
  <c r="Z41" i="4" s="1"/>
  <c r="AA41" i="4" s="1"/>
  <c r="Y40" i="4"/>
  <c r="Z40" i="4" s="1"/>
  <c r="AA40" i="4" s="1"/>
  <c r="Y39" i="4"/>
  <c r="Z39" i="4" s="1"/>
  <c r="AA39" i="4" s="1"/>
  <c r="Y38" i="4"/>
  <c r="Z38" i="4" s="1"/>
  <c r="AA38" i="4" s="1"/>
  <c r="Y37" i="4"/>
  <c r="Z37" i="4" s="1"/>
  <c r="AA37" i="4" s="1"/>
  <c r="Y36" i="4"/>
  <c r="Z36" i="4" s="1"/>
  <c r="AA36" i="4" s="1"/>
  <c r="Y35" i="4"/>
  <c r="Z35" i="4" s="1"/>
  <c r="AA35" i="4" s="1"/>
  <c r="Y34" i="4"/>
  <c r="Z34" i="4" s="1"/>
  <c r="AA34" i="4" s="1"/>
  <c r="Y33" i="4"/>
  <c r="Z33" i="4" s="1"/>
  <c r="AA33" i="4" s="1"/>
  <c r="Y32" i="4"/>
  <c r="Z32" i="4" s="1"/>
  <c r="AA32" i="4" s="1"/>
  <c r="Y31" i="4"/>
  <c r="Z31" i="4" s="1"/>
  <c r="AA31" i="4" s="1"/>
  <c r="Y30" i="4"/>
  <c r="Z30" i="4" s="1"/>
  <c r="AA30" i="4" s="1"/>
  <c r="Y29" i="4"/>
  <c r="Z29" i="4" s="1"/>
  <c r="AA29" i="4" s="1"/>
  <c r="Y28" i="4"/>
  <c r="Z28" i="4" s="1"/>
  <c r="AA28" i="4" s="1"/>
  <c r="Y27" i="4"/>
  <c r="Z27" i="4" s="1"/>
  <c r="AA27" i="4" s="1"/>
  <c r="Y26" i="4"/>
  <c r="Z26" i="4" s="1"/>
  <c r="AA26" i="4" s="1"/>
  <c r="Y25" i="4"/>
  <c r="Z25" i="4" s="1"/>
  <c r="AA25" i="4" s="1"/>
  <c r="Y24" i="4"/>
  <c r="Z24" i="4" s="1"/>
  <c r="AA24" i="4" s="1"/>
  <c r="Y23" i="4"/>
  <c r="Z23" i="4" s="1"/>
  <c r="AA23" i="4" s="1"/>
  <c r="Y22" i="4"/>
  <c r="Z22" i="4" s="1"/>
  <c r="AA22" i="4" s="1"/>
  <c r="Y21" i="4"/>
  <c r="Z21" i="4" s="1"/>
  <c r="AA21" i="4" s="1"/>
  <c r="Y20" i="4"/>
  <c r="Z20" i="4" s="1"/>
  <c r="AA20" i="4" s="1"/>
  <c r="Y19" i="4"/>
  <c r="Z19" i="4" s="1"/>
  <c r="AA19" i="4" s="1"/>
  <c r="Y18" i="4"/>
  <c r="Z18" i="4" s="1"/>
  <c r="AA18" i="4" s="1"/>
  <c r="Y17" i="4"/>
  <c r="Z17" i="4" s="1"/>
  <c r="AA17" i="4" s="1"/>
  <c r="Y16" i="4"/>
  <c r="Z16" i="4" s="1"/>
  <c r="AA16" i="4" s="1"/>
  <c r="Y15" i="4"/>
  <c r="Z15" i="4" s="1"/>
  <c r="AA15" i="4" s="1"/>
  <c r="Y14" i="4"/>
  <c r="Z14" i="4" s="1"/>
  <c r="AA14" i="4" s="1"/>
  <c r="Y13" i="4"/>
  <c r="Z13" i="4" s="1"/>
  <c r="AA13" i="4" s="1"/>
  <c r="Y12" i="4"/>
  <c r="Z12" i="4" s="1"/>
  <c r="AA12" i="4" s="1"/>
  <c r="Y11" i="4"/>
  <c r="Z11" i="4" s="1"/>
  <c r="AA11" i="4" s="1"/>
  <c r="Y10" i="4"/>
  <c r="Z10" i="4" s="1"/>
  <c r="AA10" i="4" s="1"/>
  <c r="Y9" i="4"/>
  <c r="Z9" i="4" s="1"/>
  <c r="AA9" i="4" s="1"/>
  <c r="Y8" i="4"/>
  <c r="Z8" i="4" s="1"/>
  <c r="AA8" i="4" s="1"/>
  <c r="Y7" i="4"/>
  <c r="Z7" i="4" s="1"/>
  <c r="AA7" i="4" s="1"/>
  <c r="Y6" i="4"/>
  <c r="Z6" i="4" s="1"/>
  <c r="AA6" i="4" s="1"/>
  <c r="Y5" i="4"/>
  <c r="Z5" i="4" s="1"/>
  <c r="AA5" i="4" s="1"/>
  <c r="Y4" i="4"/>
  <c r="Z4" i="4" s="1"/>
  <c r="AA4" i="4" s="1"/>
  <c r="Y3" i="4"/>
  <c r="Z3" i="4" s="1"/>
  <c r="AA3" i="4" s="1"/>
  <c r="Y2" i="4"/>
  <c r="Z2" i="4" s="1"/>
  <c r="AA2" i="4" s="1"/>
  <c r="M281" i="1"/>
  <c r="M280" i="1"/>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Y276" i="1"/>
  <c r="Z276" i="1" s="1"/>
  <c r="AA276" i="1" s="1"/>
  <c r="AA275" i="1"/>
  <c r="Y275" i="1"/>
  <c r="Z275" i="1" s="1"/>
  <c r="Y274" i="1"/>
  <c r="Z274" i="1" s="1"/>
  <c r="AA274" i="1" s="1"/>
  <c r="Y273" i="1"/>
  <c r="Z273" i="1" s="1"/>
  <c r="AA273" i="1" s="1"/>
  <c r="Z272" i="1"/>
  <c r="AA272" i="1" s="1"/>
  <c r="Y272" i="1"/>
  <c r="Y271" i="1"/>
  <c r="Z271" i="1" s="1"/>
  <c r="AA271" i="1" s="1"/>
  <c r="Y270" i="1"/>
  <c r="Z270" i="1" s="1"/>
  <c r="AA270" i="1" s="1"/>
  <c r="Y269" i="1"/>
  <c r="Z269" i="1" s="1"/>
  <c r="AA269" i="1" s="1"/>
  <c r="Z268" i="1"/>
  <c r="AA268" i="1" s="1"/>
  <c r="Y268" i="1"/>
  <c r="Y267" i="1"/>
  <c r="Z267" i="1" s="1"/>
  <c r="AA267" i="1" s="1"/>
  <c r="Z266" i="1"/>
  <c r="AA266" i="1" s="1"/>
  <c r="Y266" i="1"/>
  <c r="Z265" i="1"/>
  <c r="AA265" i="1" s="1"/>
  <c r="Y265" i="1"/>
  <c r="Y264" i="1"/>
  <c r="Z264" i="1" s="1"/>
  <c r="AA264" i="1" s="1"/>
  <c r="Y263" i="1"/>
  <c r="Z263" i="1" s="1"/>
  <c r="AA263" i="1" s="1"/>
  <c r="Y262" i="1"/>
  <c r="Z262" i="1" s="1"/>
  <c r="AA262" i="1" s="1"/>
  <c r="Y261" i="1"/>
  <c r="Z261" i="1" s="1"/>
  <c r="AA261" i="1" s="1"/>
  <c r="AA260" i="1"/>
  <c r="Z260" i="1"/>
  <c r="Y260" i="1"/>
  <c r="Y259" i="1"/>
  <c r="Z259" i="1" s="1"/>
  <c r="AA259" i="1" s="1"/>
  <c r="Z258" i="1"/>
  <c r="AA258" i="1" s="1"/>
  <c r="Y258" i="1"/>
  <c r="Y257" i="1"/>
  <c r="Z257" i="1" s="1"/>
  <c r="AA257" i="1" s="1"/>
  <c r="Y256" i="1"/>
  <c r="Z256" i="1" s="1"/>
  <c r="AA256" i="1" s="1"/>
  <c r="Y255" i="1"/>
  <c r="Z255" i="1" s="1"/>
  <c r="AA255" i="1" s="1"/>
  <c r="Z254" i="1"/>
  <c r="AA254" i="1" s="1"/>
  <c r="Y254" i="1"/>
  <c r="Y253" i="1"/>
  <c r="Z253" i="1" s="1"/>
  <c r="AA253" i="1" s="1"/>
  <c r="Z252" i="1"/>
  <c r="AA252" i="1" s="1"/>
  <c r="Y252" i="1"/>
  <c r="Z251" i="1"/>
  <c r="AA251" i="1" s="1"/>
  <c r="Y251" i="1"/>
  <c r="Y250" i="1"/>
  <c r="Z250" i="1" s="1"/>
  <c r="AA250" i="1" s="1"/>
  <c r="Y249" i="1"/>
  <c r="Z249" i="1" s="1"/>
  <c r="AA249" i="1" s="1"/>
  <c r="Y248" i="1"/>
  <c r="Z248" i="1" s="1"/>
  <c r="AA248" i="1" s="1"/>
  <c r="Y247" i="1"/>
  <c r="Z247" i="1" s="1"/>
  <c r="AA247" i="1" s="1"/>
  <c r="AA246" i="1"/>
  <c r="Z246" i="1"/>
  <c r="Y246" i="1"/>
  <c r="Y245" i="1"/>
  <c r="Z245" i="1" s="1"/>
  <c r="AA245" i="1" s="1"/>
  <c r="Z244" i="1"/>
  <c r="AA244" i="1" s="1"/>
  <c r="Y244" i="1"/>
  <c r="Y243" i="1"/>
  <c r="Z243" i="1" s="1"/>
  <c r="AA243" i="1" s="1"/>
  <c r="Y242" i="1"/>
  <c r="Z242" i="1" s="1"/>
  <c r="AA242" i="1" s="1"/>
  <c r="Y241" i="1"/>
  <c r="Z241" i="1" s="1"/>
  <c r="AA241" i="1" s="1"/>
  <c r="Z240" i="1"/>
  <c r="AA240" i="1" s="1"/>
  <c r="Y240" i="1"/>
  <c r="Y239" i="1"/>
  <c r="Z239" i="1" s="1"/>
  <c r="AA239" i="1" s="1"/>
  <c r="Z238" i="1"/>
  <c r="AA238" i="1" s="1"/>
  <c r="Y238" i="1"/>
  <c r="Z237" i="1"/>
  <c r="AA237" i="1" s="1"/>
  <c r="Y237" i="1"/>
  <c r="Y236" i="1"/>
  <c r="Z236" i="1" s="1"/>
  <c r="AA236" i="1" s="1"/>
  <c r="Y235" i="1"/>
  <c r="Z235" i="1" s="1"/>
  <c r="AA235" i="1" s="1"/>
  <c r="Y234" i="1"/>
  <c r="Z234" i="1" s="1"/>
  <c r="AA234" i="1" s="1"/>
  <c r="Y233" i="1"/>
  <c r="Z233" i="1" s="1"/>
  <c r="AA233" i="1" s="1"/>
  <c r="AA232" i="1"/>
  <c r="Z232" i="1"/>
  <c r="Y232" i="1"/>
  <c r="Y231" i="1"/>
  <c r="Z231" i="1" s="1"/>
  <c r="AA231" i="1" s="1"/>
  <c r="Z230" i="1"/>
  <c r="AA230" i="1" s="1"/>
  <c r="Y230" i="1"/>
  <c r="Y229" i="1"/>
  <c r="Z229" i="1" s="1"/>
  <c r="AA229" i="1" s="1"/>
  <c r="Y228" i="1"/>
  <c r="Z228" i="1" s="1"/>
  <c r="AA228" i="1" s="1"/>
  <c r="Y227" i="1"/>
  <c r="Z227" i="1" s="1"/>
  <c r="AA227" i="1" s="1"/>
  <c r="Z226" i="1"/>
  <c r="AA226" i="1" s="1"/>
  <c r="Y226" i="1"/>
  <c r="Y225" i="1"/>
  <c r="Z225" i="1" s="1"/>
  <c r="AA225" i="1" s="1"/>
  <c r="Z224" i="1"/>
  <c r="AA224" i="1" s="1"/>
  <c r="Y224" i="1"/>
  <c r="Z223" i="1"/>
  <c r="AA223" i="1" s="1"/>
  <c r="Y223" i="1"/>
  <c r="Y222" i="1"/>
  <c r="Z222" i="1" s="1"/>
  <c r="AA222" i="1" s="1"/>
  <c r="Y221" i="1"/>
  <c r="Z221" i="1" s="1"/>
  <c r="AA221" i="1" s="1"/>
  <c r="Y220" i="1"/>
  <c r="Z220" i="1" s="1"/>
  <c r="AA220" i="1" s="1"/>
  <c r="Y219" i="1"/>
  <c r="Z219" i="1" s="1"/>
  <c r="AA219" i="1" s="1"/>
  <c r="AA218" i="1"/>
  <c r="Z218" i="1"/>
  <c r="Y218" i="1"/>
  <c r="Y217" i="1"/>
  <c r="Z217" i="1" s="1"/>
  <c r="AA217" i="1" s="1"/>
  <c r="Z216" i="1"/>
  <c r="AA216" i="1" s="1"/>
  <c r="Y216" i="1"/>
  <c r="Y215" i="1"/>
  <c r="Z215" i="1" s="1"/>
  <c r="AA215" i="1" s="1"/>
  <c r="Y214" i="1"/>
  <c r="Z214" i="1" s="1"/>
  <c r="AA214" i="1" s="1"/>
  <c r="Y213" i="1"/>
  <c r="Z213" i="1" s="1"/>
  <c r="AA213" i="1" s="1"/>
  <c r="Z212" i="1"/>
  <c r="AA212" i="1" s="1"/>
  <c r="Y212" i="1"/>
  <c r="Y211" i="1"/>
  <c r="Z211" i="1" s="1"/>
  <c r="AA211" i="1" s="1"/>
  <c r="Z210" i="1"/>
  <c r="AA210" i="1" s="1"/>
  <c r="Y210" i="1"/>
  <c r="Z209" i="1"/>
  <c r="AA209" i="1" s="1"/>
  <c r="Y209" i="1"/>
  <c r="Y208" i="1"/>
  <c r="Z208" i="1" s="1"/>
  <c r="AA208" i="1" s="1"/>
  <c r="Y207" i="1"/>
  <c r="Z207" i="1" s="1"/>
  <c r="AA207" i="1" s="1"/>
  <c r="Y206" i="1"/>
  <c r="Z206" i="1" s="1"/>
  <c r="AA206" i="1" s="1"/>
  <c r="Y205" i="1"/>
  <c r="Z205" i="1" s="1"/>
  <c r="AA205" i="1" s="1"/>
  <c r="AA204" i="1"/>
  <c r="Z204" i="1"/>
  <c r="Y204" i="1"/>
  <c r="Y203" i="1"/>
  <c r="Z203" i="1" s="1"/>
  <c r="AA203" i="1" s="1"/>
  <c r="Z202" i="1"/>
  <c r="AA202" i="1" s="1"/>
  <c r="Y202" i="1"/>
  <c r="Y201" i="1"/>
  <c r="Z201" i="1" s="1"/>
  <c r="AA201" i="1" s="1"/>
  <c r="Y200" i="1"/>
  <c r="Z200" i="1" s="1"/>
  <c r="AA200" i="1" s="1"/>
  <c r="Y199" i="1"/>
  <c r="Z199" i="1" s="1"/>
  <c r="AA199" i="1" s="1"/>
  <c r="Z198" i="1"/>
  <c r="AA198" i="1" s="1"/>
  <c r="Y198" i="1"/>
  <c r="Y197" i="1"/>
  <c r="Z197" i="1" s="1"/>
  <c r="AA197" i="1" s="1"/>
  <c r="Z196" i="1"/>
  <c r="AA196" i="1" s="1"/>
  <c r="Y196" i="1"/>
  <c r="Z195" i="1"/>
  <c r="AA195" i="1" s="1"/>
  <c r="Y195" i="1"/>
  <c r="Y194" i="1"/>
  <c r="Z194" i="1" s="1"/>
  <c r="AA194" i="1" s="1"/>
  <c r="Y193" i="1"/>
  <c r="Z193" i="1" s="1"/>
  <c r="AA193" i="1" s="1"/>
  <c r="Y192" i="1"/>
  <c r="Z192" i="1" s="1"/>
  <c r="AA192" i="1" s="1"/>
  <c r="Y191" i="1"/>
  <c r="Z191" i="1" s="1"/>
  <c r="AA191" i="1" s="1"/>
  <c r="AA190" i="1"/>
  <c r="Z190" i="1"/>
  <c r="Y190" i="1"/>
  <c r="Y189" i="1"/>
  <c r="Z189" i="1" s="1"/>
  <c r="AA189" i="1" s="1"/>
  <c r="Z188" i="1"/>
  <c r="AA188" i="1" s="1"/>
  <c r="Y188" i="1"/>
  <c r="Y187" i="1"/>
  <c r="Z187" i="1" s="1"/>
  <c r="AA187" i="1" s="1"/>
  <c r="Y186" i="1"/>
  <c r="Z186" i="1" s="1"/>
  <c r="AA186" i="1" s="1"/>
  <c r="Y185" i="1"/>
  <c r="Z185" i="1" s="1"/>
  <c r="AA185" i="1" s="1"/>
  <c r="Z184" i="1"/>
  <c r="AA184" i="1" s="1"/>
  <c r="Y184" i="1"/>
  <c r="Y183" i="1"/>
  <c r="Z183" i="1" s="1"/>
  <c r="AA183" i="1" s="1"/>
  <c r="Z182" i="1"/>
  <c r="AA182" i="1" s="1"/>
  <c r="Y182" i="1"/>
  <c r="Z181" i="1"/>
  <c r="AA181" i="1" s="1"/>
  <c r="Y181" i="1"/>
  <c r="Y180" i="1"/>
  <c r="Z180" i="1" s="1"/>
  <c r="AA180" i="1" s="1"/>
  <c r="Y179" i="1"/>
  <c r="Z179" i="1" s="1"/>
  <c r="AA179" i="1" s="1"/>
  <c r="Y178" i="1"/>
  <c r="Z178" i="1" s="1"/>
  <c r="AA178" i="1" s="1"/>
  <c r="Y177" i="1"/>
  <c r="Z177" i="1" s="1"/>
  <c r="AA177" i="1" s="1"/>
  <c r="AA176" i="1"/>
  <c r="Z176" i="1"/>
  <c r="Y176" i="1"/>
  <c r="Y175" i="1"/>
  <c r="Z175" i="1" s="1"/>
  <c r="AA175" i="1" s="1"/>
  <c r="Z174" i="1"/>
  <c r="AA174" i="1" s="1"/>
  <c r="Y174" i="1"/>
  <c r="Y173" i="1"/>
  <c r="Z173" i="1" s="1"/>
  <c r="AA173" i="1" s="1"/>
  <c r="Y172" i="1"/>
  <c r="Z172" i="1" s="1"/>
  <c r="AA172" i="1" s="1"/>
  <c r="Y171" i="1"/>
  <c r="Z171" i="1" s="1"/>
  <c r="AA171" i="1" s="1"/>
  <c r="Z170" i="1"/>
  <c r="AA170" i="1" s="1"/>
  <c r="Y170" i="1"/>
  <c r="Y169" i="1"/>
  <c r="Z169" i="1" s="1"/>
  <c r="AA169" i="1" s="1"/>
  <c r="Z168" i="1"/>
  <c r="AA168" i="1" s="1"/>
  <c r="Y168" i="1"/>
  <c r="Z167" i="1"/>
  <c r="AA167" i="1" s="1"/>
  <c r="Y167" i="1"/>
  <c r="Y166" i="1"/>
  <c r="Z166" i="1" s="1"/>
  <c r="AA166" i="1" s="1"/>
  <c r="Y165" i="1"/>
  <c r="Z165" i="1" s="1"/>
  <c r="AA165" i="1" s="1"/>
  <c r="Y164" i="1"/>
  <c r="Z164" i="1" s="1"/>
  <c r="AA164" i="1" s="1"/>
  <c r="Y163" i="1"/>
  <c r="Z163" i="1" s="1"/>
  <c r="AA163" i="1" s="1"/>
  <c r="AA162" i="1"/>
  <c r="Z162" i="1"/>
  <c r="Y162" i="1"/>
  <c r="Y161" i="1"/>
  <c r="Z161" i="1" s="1"/>
  <c r="AA161" i="1" s="1"/>
  <c r="Z160" i="1"/>
  <c r="AA160" i="1" s="1"/>
  <c r="Y160" i="1"/>
  <c r="Y159" i="1"/>
  <c r="Z159" i="1" s="1"/>
  <c r="AA159" i="1" s="1"/>
  <c r="Y158" i="1"/>
  <c r="Z158" i="1" s="1"/>
  <c r="AA158" i="1" s="1"/>
  <c r="Y157" i="1"/>
  <c r="Z157" i="1" s="1"/>
  <c r="AA157" i="1" s="1"/>
  <c r="Z156" i="1"/>
  <c r="AA156" i="1" s="1"/>
  <c r="Y156" i="1"/>
  <c r="Y155" i="1"/>
  <c r="Z155" i="1" s="1"/>
  <c r="AA155" i="1" s="1"/>
  <c r="Z154" i="1"/>
  <c r="AA154" i="1" s="1"/>
  <c r="Y154" i="1"/>
  <c r="Z153" i="1"/>
  <c r="AA153" i="1" s="1"/>
  <c r="Y153" i="1"/>
  <c r="Y152" i="1"/>
  <c r="Z152" i="1" s="1"/>
  <c r="AA152" i="1" s="1"/>
  <c r="Y151" i="1"/>
  <c r="Z151" i="1" s="1"/>
  <c r="AA151" i="1" s="1"/>
  <c r="Y150" i="1"/>
  <c r="Z150" i="1" s="1"/>
  <c r="AA150" i="1" s="1"/>
  <c r="Y149" i="1"/>
  <c r="Z149" i="1" s="1"/>
  <c r="AA149" i="1" s="1"/>
  <c r="AA148" i="1"/>
  <c r="Z148" i="1"/>
  <c r="Y148" i="1"/>
  <c r="Y147" i="1"/>
  <c r="Z147" i="1" s="1"/>
  <c r="AA147" i="1" s="1"/>
  <c r="Z146" i="1"/>
  <c r="AA146" i="1" s="1"/>
  <c r="Y146" i="1"/>
  <c r="Y145" i="1"/>
  <c r="Z145" i="1" s="1"/>
  <c r="AA145" i="1" s="1"/>
  <c r="Y144" i="1"/>
  <c r="Z144" i="1" s="1"/>
  <c r="AA144" i="1" s="1"/>
  <c r="Y143" i="1"/>
  <c r="Z143" i="1" s="1"/>
  <c r="AA143" i="1" s="1"/>
  <c r="Z142" i="1"/>
  <c r="AA142" i="1" s="1"/>
  <c r="Y142" i="1"/>
  <c r="Y141" i="1"/>
  <c r="Z141" i="1" s="1"/>
  <c r="AA141" i="1" s="1"/>
  <c r="Z140" i="1"/>
  <c r="AA140" i="1" s="1"/>
  <c r="Y140" i="1"/>
  <c r="Z139" i="1"/>
  <c r="AA139" i="1" s="1"/>
  <c r="Y139" i="1"/>
  <c r="Y138" i="1"/>
  <c r="Z138" i="1" s="1"/>
  <c r="AA138" i="1" s="1"/>
  <c r="Y137" i="1"/>
  <c r="Z137" i="1" s="1"/>
  <c r="AA137" i="1" s="1"/>
  <c r="Y136" i="1"/>
  <c r="Z136" i="1" s="1"/>
  <c r="AA136" i="1" s="1"/>
  <c r="Y135" i="1"/>
  <c r="Z135" i="1" s="1"/>
  <c r="AA135" i="1" s="1"/>
  <c r="AA134" i="1"/>
  <c r="Z134" i="1"/>
  <c r="Y134" i="1"/>
  <c r="Y133" i="1"/>
  <c r="Z133" i="1" s="1"/>
  <c r="AA133" i="1" s="1"/>
  <c r="Z132" i="1"/>
  <c r="AA132" i="1" s="1"/>
  <c r="Y132" i="1"/>
  <c r="Y131" i="1"/>
  <c r="Z131" i="1" s="1"/>
  <c r="AA131" i="1" s="1"/>
  <c r="Y130" i="1"/>
  <c r="Z130" i="1" s="1"/>
  <c r="AA130" i="1" s="1"/>
  <c r="Y129" i="1"/>
  <c r="Z129" i="1" s="1"/>
  <c r="AA129" i="1" s="1"/>
  <c r="Z128" i="1"/>
  <c r="AA128" i="1" s="1"/>
  <c r="Y128" i="1"/>
  <c r="Y127" i="1"/>
  <c r="Z127" i="1" s="1"/>
  <c r="AA127" i="1" s="1"/>
  <c r="Z126" i="1"/>
  <c r="AA126" i="1" s="1"/>
  <c r="Y126" i="1"/>
  <c r="Z125" i="1"/>
  <c r="AA125" i="1" s="1"/>
  <c r="Y125" i="1"/>
  <c r="Y124" i="1"/>
  <c r="Z124" i="1" s="1"/>
  <c r="AA124" i="1" s="1"/>
  <c r="Y123" i="1"/>
  <c r="Z123" i="1" s="1"/>
  <c r="AA123" i="1" s="1"/>
  <c r="Y122" i="1"/>
  <c r="Z122" i="1" s="1"/>
  <c r="AA122" i="1" s="1"/>
  <c r="Y121" i="1"/>
  <c r="Z121" i="1" s="1"/>
  <c r="AA121" i="1" s="1"/>
  <c r="AA120" i="1"/>
  <c r="Z120" i="1"/>
  <c r="Y120" i="1"/>
  <c r="Y119" i="1"/>
  <c r="Z119" i="1" s="1"/>
  <c r="AA119" i="1" s="1"/>
  <c r="Z118" i="1"/>
  <c r="AA118" i="1" s="1"/>
  <c r="Y118" i="1"/>
  <c r="Y117" i="1"/>
  <c r="Z117" i="1" s="1"/>
  <c r="AA117" i="1" s="1"/>
  <c r="Y116" i="1"/>
  <c r="Z116" i="1" s="1"/>
  <c r="AA116" i="1" s="1"/>
  <c r="Y115" i="1"/>
  <c r="Z115" i="1" s="1"/>
  <c r="AA115" i="1" s="1"/>
  <c r="Z114" i="1"/>
  <c r="AA114" i="1" s="1"/>
  <c r="Y114" i="1"/>
  <c r="Y113" i="1"/>
  <c r="Z113" i="1" s="1"/>
  <c r="AA113" i="1" s="1"/>
  <c r="Z112" i="1"/>
  <c r="AA112" i="1" s="1"/>
  <c r="Y112" i="1"/>
  <c r="Z111" i="1"/>
  <c r="AA111" i="1" s="1"/>
  <c r="Y111" i="1"/>
  <c r="Y110" i="1"/>
  <c r="Z110" i="1" s="1"/>
  <c r="AA110" i="1" s="1"/>
  <c r="Y109" i="1"/>
  <c r="Z109" i="1" s="1"/>
  <c r="AA109" i="1" s="1"/>
  <c r="Y108" i="1"/>
  <c r="Z108" i="1" s="1"/>
  <c r="AA108" i="1" s="1"/>
  <c r="Y107" i="1"/>
  <c r="Z107" i="1" s="1"/>
  <c r="AA107" i="1" s="1"/>
  <c r="AA106" i="1"/>
  <c r="Z106" i="1"/>
  <c r="Y106" i="1"/>
  <c r="Y105" i="1"/>
  <c r="Z105" i="1" s="1"/>
  <c r="AA105" i="1" s="1"/>
  <c r="Z104" i="1"/>
  <c r="AA104" i="1" s="1"/>
  <c r="Y104" i="1"/>
  <c r="Y103" i="1"/>
  <c r="Z103" i="1" s="1"/>
  <c r="AA103" i="1" s="1"/>
  <c r="Y102" i="1"/>
  <c r="Z102" i="1" s="1"/>
  <c r="AA102" i="1" s="1"/>
  <c r="Y101" i="1"/>
  <c r="Z101" i="1" s="1"/>
  <c r="AA101" i="1" s="1"/>
  <c r="Z100" i="1"/>
  <c r="AA100" i="1" s="1"/>
  <c r="Y100" i="1"/>
  <c r="Y99" i="1"/>
  <c r="Z99" i="1" s="1"/>
  <c r="AA99" i="1" s="1"/>
  <c r="Z98" i="1"/>
  <c r="AA98" i="1" s="1"/>
  <c r="Y98" i="1"/>
  <c r="Z97" i="1"/>
  <c r="AA97" i="1" s="1"/>
  <c r="Y97" i="1"/>
  <c r="Y96" i="1"/>
  <c r="Z96" i="1" s="1"/>
  <c r="AA96" i="1" s="1"/>
  <c r="Y95" i="1"/>
  <c r="Z95" i="1" s="1"/>
  <c r="AA95" i="1" s="1"/>
  <c r="Y94" i="1"/>
  <c r="Z94" i="1" s="1"/>
  <c r="AA94" i="1" s="1"/>
  <c r="Y93" i="1"/>
  <c r="Z93" i="1" s="1"/>
  <c r="AA93" i="1" s="1"/>
  <c r="AA92" i="1"/>
  <c r="Z92" i="1"/>
  <c r="Y92" i="1"/>
  <c r="Y91" i="1"/>
  <c r="Z91" i="1" s="1"/>
  <c r="AA91" i="1" s="1"/>
  <c r="Z90" i="1"/>
  <c r="AA90" i="1" s="1"/>
  <c r="Y90" i="1"/>
  <c r="Y89" i="1"/>
  <c r="Z89" i="1" s="1"/>
  <c r="AA89" i="1" s="1"/>
  <c r="Y88" i="1"/>
  <c r="Z88" i="1" s="1"/>
  <c r="AA88" i="1" s="1"/>
  <c r="Y87" i="1"/>
  <c r="Z87" i="1" s="1"/>
  <c r="AA87" i="1" s="1"/>
  <c r="Z86" i="1"/>
  <c r="AA86" i="1" s="1"/>
  <c r="Y86" i="1"/>
  <c r="Y85" i="1"/>
  <c r="Z85" i="1" s="1"/>
  <c r="AA85" i="1" s="1"/>
  <c r="Z84" i="1"/>
  <c r="AA84" i="1" s="1"/>
  <c r="Y84" i="1"/>
  <c r="AA83" i="1"/>
  <c r="Z83" i="1"/>
  <c r="Y83" i="1"/>
  <c r="Y82" i="1"/>
  <c r="Z82" i="1" s="1"/>
  <c r="AA82" i="1" s="1"/>
  <c r="Y81" i="1"/>
  <c r="Z81" i="1" s="1"/>
  <c r="AA81" i="1" s="1"/>
  <c r="Y80" i="1"/>
  <c r="Z80" i="1" s="1"/>
  <c r="AA80" i="1" s="1"/>
  <c r="Y79" i="1"/>
  <c r="Z79" i="1" s="1"/>
  <c r="AA79" i="1" s="1"/>
  <c r="AA78" i="1"/>
  <c r="Z78" i="1"/>
  <c r="Y78" i="1"/>
  <c r="Y77" i="1"/>
  <c r="Z77" i="1" s="1"/>
  <c r="AA77" i="1" s="1"/>
  <c r="Z76" i="1"/>
  <c r="AA76" i="1" s="1"/>
  <c r="Y76" i="1"/>
  <c r="Y75" i="1"/>
  <c r="Z75" i="1" s="1"/>
  <c r="AA75" i="1" s="1"/>
  <c r="Y74" i="1"/>
  <c r="Z74" i="1" s="1"/>
  <c r="AA74" i="1" s="1"/>
  <c r="Y73" i="1"/>
  <c r="Z73" i="1" s="1"/>
  <c r="AA73" i="1" s="1"/>
  <c r="Z72" i="1"/>
  <c r="AA72" i="1" s="1"/>
  <c r="Y72" i="1"/>
  <c r="Y71" i="1"/>
  <c r="Z71" i="1" s="1"/>
  <c r="AA71" i="1" s="1"/>
  <c r="Z70" i="1"/>
  <c r="AA70" i="1" s="1"/>
  <c r="Y70" i="1"/>
  <c r="AA69" i="1"/>
  <c r="Z69" i="1"/>
  <c r="Y69" i="1"/>
  <c r="Y68" i="1"/>
  <c r="Z68" i="1" s="1"/>
  <c r="AA68" i="1" s="1"/>
  <c r="Y67" i="1"/>
  <c r="Z67" i="1" s="1"/>
  <c r="AA67" i="1" s="1"/>
  <c r="Y66" i="1"/>
  <c r="Z66" i="1" s="1"/>
  <c r="AA66" i="1" s="1"/>
  <c r="Y65" i="1"/>
  <c r="Z65" i="1" s="1"/>
  <c r="AA65" i="1" s="1"/>
  <c r="AA64" i="1"/>
  <c r="Z64" i="1"/>
  <c r="Y64" i="1"/>
  <c r="Y63" i="1"/>
  <c r="Z63" i="1" s="1"/>
  <c r="AA63" i="1" s="1"/>
  <c r="Z62" i="1"/>
  <c r="AA62" i="1" s="1"/>
  <c r="Y62" i="1"/>
  <c r="Y61" i="1"/>
  <c r="Z61" i="1" s="1"/>
  <c r="AA61" i="1" s="1"/>
  <c r="Y60" i="1"/>
  <c r="Z60" i="1" s="1"/>
  <c r="AA60" i="1" s="1"/>
  <c r="Y59" i="1"/>
  <c r="Z59" i="1" s="1"/>
  <c r="AA59" i="1" s="1"/>
  <c r="Z58" i="1"/>
  <c r="AA58" i="1" s="1"/>
  <c r="Y58" i="1"/>
  <c r="Y57" i="1"/>
  <c r="Z57" i="1" s="1"/>
  <c r="AA57" i="1" s="1"/>
  <c r="Z56" i="1"/>
  <c r="AA56" i="1" s="1"/>
  <c r="Y56" i="1"/>
  <c r="Z55" i="1"/>
  <c r="AA55" i="1" s="1"/>
  <c r="Y55" i="1"/>
  <c r="Y54" i="1"/>
  <c r="Z54" i="1" s="1"/>
  <c r="AA54" i="1" s="1"/>
  <c r="Y53" i="1"/>
  <c r="Z53" i="1" s="1"/>
  <c r="AA53" i="1" s="1"/>
  <c r="Y52" i="1"/>
  <c r="Z52" i="1" s="1"/>
  <c r="AA52" i="1" s="1"/>
  <c r="Y51" i="1"/>
  <c r="Z51" i="1" s="1"/>
  <c r="AA51" i="1" s="1"/>
  <c r="AA50" i="1"/>
  <c r="Z50" i="1"/>
  <c r="Y50" i="1"/>
  <c r="Y49" i="1"/>
  <c r="Z49" i="1" s="1"/>
  <c r="AA49" i="1" s="1"/>
  <c r="Z48" i="1"/>
  <c r="AA48" i="1" s="1"/>
  <c r="Y48" i="1"/>
  <c r="Y47" i="1"/>
  <c r="Z47" i="1" s="1"/>
  <c r="AA47" i="1" s="1"/>
  <c r="Y46" i="1"/>
  <c r="Z46" i="1" s="1"/>
  <c r="AA46" i="1" s="1"/>
  <c r="Y45" i="1"/>
  <c r="Z45" i="1" s="1"/>
  <c r="AA45" i="1" s="1"/>
  <c r="Z44" i="1"/>
  <c r="AA44" i="1" s="1"/>
  <c r="Y44" i="1"/>
  <c r="Y43" i="1"/>
  <c r="Z43" i="1" s="1"/>
  <c r="AA43" i="1" s="1"/>
  <c r="Z42" i="1"/>
  <c r="AA42" i="1" s="1"/>
  <c r="Y42" i="1"/>
  <c r="AA41" i="1"/>
  <c r="Z41" i="1"/>
  <c r="Y41" i="1"/>
  <c r="Y40" i="1"/>
  <c r="Z40" i="1" s="1"/>
  <c r="AA40" i="1" s="1"/>
  <c r="Y39" i="1"/>
  <c r="Z39" i="1" s="1"/>
  <c r="AA39" i="1" s="1"/>
  <c r="Y38" i="1"/>
  <c r="Z38" i="1" s="1"/>
  <c r="AA38" i="1" s="1"/>
  <c r="Y37" i="1"/>
  <c r="Z37" i="1" s="1"/>
  <c r="AA37" i="1" s="1"/>
  <c r="AA36" i="1"/>
  <c r="Z36" i="1"/>
  <c r="Y36" i="1"/>
  <c r="Y35" i="1"/>
  <c r="Z35" i="1" s="1"/>
  <c r="AA35" i="1" s="1"/>
  <c r="Z34" i="1"/>
  <c r="AA34" i="1" s="1"/>
  <c r="Y34" i="1"/>
  <c r="Y33" i="1"/>
  <c r="Z33" i="1" s="1"/>
  <c r="AA33" i="1" s="1"/>
  <c r="Z32" i="1"/>
  <c r="AA32" i="1" s="1"/>
  <c r="Y32" i="1"/>
  <c r="Y31" i="1"/>
  <c r="Z31" i="1" s="1"/>
  <c r="AA31" i="1" s="1"/>
  <c r="Z30" i="1"/>
  <c r="AA30" i="1" s="1"/>
  <c r="Y30" i="1"/>
  <c r="Y29" i="1"/>
  <c r="Z29" i="1" s="1"/>
  <c r="AA29" i="1" s="1"/>
  <c r="Z28" i="1"/>
  <c r="AA28" i="1" s="1"/>
  <c r="Y28" i="1"/>
  <c r="AA27" i="1"/>
  <c r="Z27" i="1"/>
  <c r="Y27" i="1"/>
  <c r="Y26" i="1"/>
  <c r="Z26" i="1" s="1"/>
  <c r="AA26" i="1" s="1"/>
  <c r="Y25" i="1"/>
  <c r="Z25" i="1" s="1"/>
  <c r="AA25" i="1" s="1"/>
  <c r="Y24" i="1"/>
  <c r="Z24" i="1" s="1"/>
  <c r="AA24" i="1" s="1"/>
  <c r="AA23" i="1"/>
  <c r="Y23" i="1"/>
  <c r="Z23" i="1" s="1"/>
  <c r="AA22" i="1"/>
  <c r="Z22" i="1"/>
  <c r="Y22" i="1"/>
  <c r="Y21" i="1"/>
  <c r="Z21" i="1" s="1"/>
  <c r="AA21" i="1" s="1"/>
  <c r="Z20" i="1"/>
  <c r="AA20" i="1" s="1"/>
  <c r="Y20" i="1"/>
  <c r="Z19" i="1"/>
  <c r="AA19" i="1" s="1"/>
  <c r="Y19" i="1"/>
  <c r="Y18" i="1"/>
  <c r="Z18" i="1" s="1"/>
  <c r="AA18" i="1" s="1"/>
  <c r="Y17" i="1"/>
  <c r="Z17" i="1" s="1"/>
  <c r="AA17" i="1" s="1"/>
  <c r="Z16" i="1"/>
  <c r="AA16" i="1" s="1"/>
  <c r="Y16" i="1"/>
  <c r="Y15" i="1"/>
  <c r="Z15" i="1" s="1"/>
  <c r="AA15" i="1" s="1"/>
  <c r="Z14" i="1"/>
  <c r="AA14" i="1" s="1"/>
  <c r="Y14" i="1"/>
  <c r="Z13" i="1"/>
  <c r="AA13" i="1" s="1"/>
  <c r="Y13" i="1"/>
  <c r="Y12" i="1"/>
  <c r="Z12" i="1" s="1"/>
  <c r="AA12" i="1" s="1"/>
  <c r="Y11" i="1"/>
  <c r="Z11" i="1" s="1"/>
  <c r="AA11" i="1" s="1"/>
  <c r="Y10" i="1"/>
  <c r="Z10" i="1" s="1"/>
  <c r="AA10" i="1" s="1"/>
  <c r="Y9" i="1"/>
  <c r="Z9" i="1" s="1"/>
  <c r="AA9" i="1" s="1"/>
  <c r="AA8" i="1"/>
  <c r="Z8" i="1"/>
  <c r="Y8" i="1"/>
  <c r="Y7" i="1"/>
  <c r="Z7" i="1" s="1"/>
  <c r="AA7" i="1" s="1"/>
  <c r="Z6" i="1"/>
  <c r="AA6" i="1" s="1"/>
  <c r="Y6" i="1"/>
  <c r="Y5" i="1"/>
  <c r="Z5" i="1" s="1"/>
  <c r="AA5" i="1" s="1"/>
  <c r="Y4" i="1"/>
  <c r="Z4" i="1" s="1"/>
  <c r="AA4" i="1" s="1"/>
  <c r="Y3" i="1"/>
  <c r="Z3" i="1" s="1"/>
  <c r="AA3" i="1" s="1"/>
  <c r="Z2" i="1"/>
  <c r="AA2" i="1" s="1"/>
  <c r="Y2" i="1"/>
</calcChain>
</file>

<file path=xl/sharedStrings.xml><?xml version="1.0" encoding="utf-8"?>
<sst xmlns="http://schemas.openxmlformats.org/spreadsheetml/2006/main" count="6925" uniqueCount="777">
  <si>
    <t>INCIDENT NO.</t>
  </si>
  <si>
    <t>RN</t>
  </si>
  <si>
    <t>RE NAME</t>
  </si>
  <si>
    <t>PHYSICAL LOCATION</t>
  </si>
  <si>
    <t>COUNTY</t>
  </si>
  <si>
    <t>TCEQ REGION</t>
  </si>
  <si>
    <t>START DATE/TIME</t>
  </si>
  <si>
    <t>END DATE/TIME</t>
  </si>
  <si>
    <t>EVENT TYPE</t>
  </si>
  <si>
    <t>EMISSION POINT NAME</t>
  </si>
  <si>
    <t>EPN</t>
  </si>
  <si>
    <t>CONTAMINANT</t>
  </si>
  <si>
    <t>EST QUANTITY/OPACITY</t>
  </si>
  <si>
    <t>ESTIMATED IND</t>
  </si>
  <si>
    <t>AMOUNT UNK IND</t>
  </si>
  <si>
    <t>UNITS</t>
  </si>
  <si>
    <t>EMISSION LIMIT</t>
  </si>
  <si>
    <t>LIMIT UNITS</t>
  </si>
  <si>
    <t>AUTHORIZATION COMMENT</t>
  </si>
  <si>
    <t>COMMENT NO</t>
  </si>
  <si>
    <t>Cause of Emission Event</t>
  </si>
  <si>
    <t>Actions Taken</t>
  </si>
  <si>
    <t>Basis Used to Determine Quantities and Any Additional Information Necessary to Evaluate the Event</t>
  </si>
  <si>
    <t>Initial Notification:</t>
  </si>
  <si>
    <t>Hours Elapsed:</t>
  </si>
  <si>
    <t>Emissions Rate (lbs/hr):</t>
  </si>
  <si>
    <t>Flag(Y/N):</t>
  </si>
  <si>
    <t>452154</t>
  </si>
  <si>
    <t>RN107061194</t>
  </si>
  <si>
    <t>MEANS MCS</t>
  </si>
  <si>
    <t>FROM HWY 115 &amp; US 385 HEAD N ON US 385 1.9 MI R ON TAYLOR RD 2.4 MI L ON NE 2001 4.9 MI R ON LR 1.1 MI L ON LR 0.5 MI</t>
  </si>
  <si>
    <t>ANDREWS</t>
  </si>
  <si>
    <t>01/23/2026 0:00</t>
  </si>
  <si>
    <t>01/24/2026 2:00</t>
  </si>
  <si>
    <t>EMISSIONS EVENT</t>
  </si>
  <si>
    <t>FLARE</t>
  </si>
  <si>
    <t>Sulfur dioxide</t>
  </si>
  <si>
    <t>POUNDS</t>
  </si>
  <si>
    <t>LBS/HR</t>
  </si>
  <si>
    <t>116189</t>
  </si>
  <si>
    <t>The cause of the event was due to an unforeseen power outage as a result of inclement weather. Hilcorp Energy Company initially notified ee@tceq.texas.gov and steers@tceq.texas.gov via email within 24 hours of the start of the event (1/24/2026 @ 10:40) due to STEERS login issue. Kendra Houston, with the TCEQ, acknowledged the notification and responded back on 1/24/2026 @ 21:51.</t>
  </si>
  <si>
    <t>Sales gas was sent to the high-pressure flare for combustion control in an effort to minimize emissions.</t>
  </si>
  <si>
    <t>The emissions from the event were quantified based on site-specific analyses, operating parameters, and duration of each event.</t>
  </si>
  <si>
    <t>01/26/2026 02:04 PM</t>
  </si>
  <si>
    <t>452152</t>
  </si>
  <si>
    <t>RN108011123</t>
  </si>
  <si>
    <t>BRYANT G 42 BOOSTER STATION</t>
  </si>
  <si>
    <t>FR MIDLAND GO S ON S BIG SPRING ST TO W MISSOURI AVE GO 0.8 MI CONT ONTO RANKIN HWY GO 1 MI CONT ONTO TX 349 S GO 3.1 MI TURN R ON W CR 140 GO 2 MI TURN L ON S CR 1210 S MIDKIFF RD GO 2.65 MI TURN R GO 1.2 MI TURN L GO 0.25 MI TURN R GO 0.8 MI SITE ON L</t>
  </si>
  <si>
    <t>MIDLAND</t>
  </si>
  <si>
    <t>01/24/2026 0:57</t>
  </si>
  <si>
    <t>01/25/2026 16:53</t>
  </si>
  <si>
    <t>Tanks</t>
  </si>
  <si>
    <t>TK-FUG</t>
  </si>
  <si>
    <t>Natural Gas VOCs</t>
  </si>
  <si>
    <t xml:space="preserve"> </t>
  </si>
  <si>
    <t>147831</t>
  </si>
  <si>
    <t>Still investigating...
This emission event was in a listed county and directly related to the severe winter weather disaster proclaimed by Texas Governor Greg Abbott on January 22, 2026.</t>
  </si>
  <si>
    <t>Still investigating...
All facilities and emissions control devices at this site are operating as designed and, where applicable, are authorized. Chevron field personnel will execute practicable measures to minimize emissions.</t>
  </si>
  <si>
    <t>Reportable quantities, process knowledge, excel spreadsheet, metered volumes, and gas analysis were used in the calculations.</t>
  </si>
  <si>
    <t>01/26/2026 01:32 PM</t>
  </si>
  <si>
    <t>452147</t>
  </si>
  <si>
    <t>RN109616813</t>
  </si>
  <si>
    <t>BRYANT G NORTH COMPRESSOR STATION</t>
  </si>
  <si>
    <t>FROM THE INTX OF IH 20 &amp; FM RD 1788 IN ODESSA GO S ON FM RD 1788 APPROX 3.28 MI TURN L &amp; GO E ON W CR 160 FOR APPROX 2.49 MI TURN L &amp; GO N ON LEASE RD APPROX 1.17 MI TURN R &amp; GO E APPROX 0.12 MI &amp; THE SITE IS ON THE N SIDE OF THE RD</t>
  </si>
  <si>
    <t>01/24/2026 15:40</t>
  </si>
  <si>
    <t>01/26/2026 23:59</t>
  </si>
  <si>
    <t>148889</t>
  </si>
  <si>
    <t>01/26/2026 12:57 PM</t>
  </si>
  <si>
    <t>452145</t>
  </si>
  <si>
    <t>RN108695552</t>
  </si>
  <si>
    <t>BRYANT G 42HZ CENTRAL TANK BATTERY</t>
  </si>
  <si>
    <t>S BIG SPRING ST W MISSOURI AVE FOR 0.8 MI TAKE RANKIN HIGHWAY FOR 1 MI CONT ON TX 349 S FOR 3.1 MI R ON W CR 140 GO 2 MI L ON S CR 1210 FOR 2.65 MI R ON FIELD RD FOR 1.2 MI L ON FIELD RD FOR 0.7 MI R ON FIELD RD FOR 0.8 MI L ON FIELD RD FOR 0.4 MI SITE IS</t>
  </si>
  <si>
    <t>01/24/2026 15:10</t>
  </si>
  <si>
    <t>TK-VENT</t>
  </si>
  <si>
    <t>H2S</t>
  </si>
  <si>
    <t>134547</t>
  </si>
  <si>
    <t>O2 issues and hatches remained frozen open during the winter storm, resulted in the tanks venting.
This emission event was in a listed county and directly related to the severe winter weather disaster proclaimed by Texas Governor Greg Abbott on January 22, 2026.</t>
  </si>
  <si>
    <t>The production operator shut down the VRU to investigate the oxygen issues, performed troubleshooting, and is currently waiting for the contractor to arrive and repair the hatches.</t>
  </si>
  <si>
    <t>01/26/2026 12:25 PM</t>
  </si>
  <si>
    <t>452144</t>
  </si>
  <si>
    <t>RN109162370</t>
  </si>
  <si>
    <t>BRYANT G 41 CENTRAL TANK BATTERY</t>
  </si>
  <si>
    <t>FROM INTX OF INTERSTATE 20 E &amp; S CR 1210 GO S ON S CR 1210 9.7 MI TURN R ON LEASE RD GO 0.2 MI TURN L CONTINUE ON LEASE RD &amp; GO 1.3 MI TO 4 WAY INTX SITE IS ON THE SW CORNER OF THE 4 WAY INTX</t>
  </si>
  <si>
    <t>01/24/2026 1:10</t>
  </si>
  <si>
    <t>139907</t>
  </si>
  <si>
    <t>01/26/2026 12:16 PM</t>
  </si>
  <si>
    <t>452143</t>
  </si>
  <si>
    <t>RN109950394</t>
  </si>
  <si>
    <t>BRYANT G SECTION 28 CENTRAL TANK BATTERY</t>
  </si>
  <si>
    <t>FROM INTX OF INTERSTATE 20 &amp; S CR 1270 GO S ON CR 1270 FOR 3.6 MI TURN L ON W CR 160 &amp; CONTINUE FOR 1.4 MI TURN L &amp; FOLLOW LEASE RD FOR 1.6 MI TURN L ONTO LEASE RD &amp; CONTINUE FOR 0.3 MI TO THE SITE ON R</t>
  </si>
  <si>
    <t>01/24/2026 8:33</t>
  </si>
  <si>
    <t>148549</t>
  </si>
  <si>
    <t>01/26/2026 12:06 PM</t>
  </si>
  <si>
    <t>452137</t>
  </si>
  <si>
    <t>RN109935247</t>
  </si>
  <si>
    <t>BRYANT G SECTION 14 CENTRAL TANK BATTERY</t>
  </si>
  <si>
    <t>FROM THE INTX OF INTERSTATE HIGHWAY 20 &amp; NORTH TEXAS 349 GO S ON TEXAS 349 APPROX 9.1 MI TURN L GO ONTO LEASE RD &amp; GO E APPROX 0.5 MI TURN R TO THE SITE</t>
  </si>
  <si>
    <t>01/24/2026 2:50</t>
  </si>
  <si>
    <t>01/24/2026 22:10</t>
  </si>
  <si>
    <t>148379</t>
  </si>
  <si>
    <t>01/26/2026 11:40 AM</t>
  </si>
  <si>
    <t>452124</t>
  </si>
  <si>
    <t>RN104928676</t>
  </si>
  <si>
    <t>GODLEY PLANT</t>
  </si>
  <si>
    <t>FROM HWY 171 &amp; N PEARSON ST INTXN IN GODLEY TAKE N PERSON ST N 3.5 MI TO CR 916 TURN LEFT ON CR 916 &amp; GO 1 1/4 MI TO SITE ON LEFT</t>
  </si>
  <si>
    <t>JOHNSON</t>
  </si>
  <si>
    <t>01/25/2026 6:35</t>
  </si>
  <si>
    <t>01/25/2026 8:19</t>
  </si>
  <si>
    <t>EXCESS OPACITY</t>
  </si>
  <si>
    <t>Vapor Combustor-1000 GPM Amine Unit</t>
  </si>
  <si>
    <t>VC-732</t>
  </si>
  <si>
    <t>Opacity</t>
  </si>
  <si>
    <t>% OPACITY</t>
  </si>
  <si>
    <t>No Specific Emissions Authorized</t>
  </si>
  <si>
    <t>Inclement weather froze the inlet valve in the open position on the Inlet Treater Vapor Combustor which led to flash gases from the TEG flash tank to flow into the Vapor Combustor, causing the opacity event.</t>
  </si>
  <si>
    <t>Vapor Combustor was shut down and the valve was made operational again before returning the unit to service.</t>
  </si>
  <si>
    <t>Engineering Calculations and Process Knowledge Calculations are based on the following example formula: Lbs emitted = (Mcf of gas) * (mole fraction of H2S - 0.34) * 1000 * (mole fraction of SO2 - 64.07) / API's standard moles per cubic foot - 379.49) *(conversion factor for H2S to SO2 - 0.98).</t>
  </si>
  <si>
    <t>01/25/2026 09:52 PM</t>
  </si>
  <si>
    <t>452121</t>
  </si>
  <si>
    <t>RN100238708</t>
  </si>
  <si>
    <t>CHOCOLATE BAYOU PLANT</t>
  </si>
  <si>
    <t>2 MI S OF INTX OF FM 2917 AND FM 2004</t>
  </si>
  <si>
    <t>BRAZORIA</t>
  </si>
  <si>
    <t>01/25/2026 9:00</t>
  </si>
  <si>
    <t>01/25/2026 18:00</t>
  </si>
  <si>
    <t>No. 1 Olefins Flare</t>
  </si>
  <si>
    <t>DM-1101</t>
  </si>
  <si>
    <t>1,3 Butadiene</t>
  </si>
  <si>
    <t>Permit 95</t>
  </si>
  <si>
    <t>During site preparation for freezing weather associated with Winter Storm Fern, the Olefins No. 1 unit flared process gas. This flaring event is still ongoing.</t>
  </si>
  <si>
    <t>Process adjustments to stabilize the unit flaring and minimize emissions were performed by operations. The flare remained in operation throughout the duration of the event. No offsite impacts resulted from this incident.</t>
  </si>
  <si>
    <t>The flare flow meter and GC were in operation for this event and were used to calculate the flare emissions along with process knowledge. The flare used the permit allowable destruction efficiency for all components. TCEQ permit NOX and CO factors were also applied for combustion emissions.</t>
  </si>
  <si>
    <t>01/25/2026 05:45 PM</t>
  </si>
  <si>
    <t>Carbon Monoxide</t>
  </si>
  <si>
    <t>Ethylene</t>
  </si>
  <si>
    <t>NOX</t>
  </si>
  <si>
    <t>Pentene</t>
  </si>
  <si>
    <t>452120</t>
  </si>
  <si>
    <t>RN107411738</t>
  </si>
  <si>
    <t>WEST SALE RANCH COMPRESSOR STATION</t>
  </si>
  <si>
    <t>FROM STANTON GO W ON I 20 FOR 5 MI GO N ON FM 829 FOR 0.2 MI GO W ON FM 1212 FOR 7.3 MI GO N ON LEASE RD FOR 1.6 MI GO E ON LEASE RD FOR 0.8 MI TO SITE ON L</t>
  </si>
  <si>
    <t>MARTIN</t>
  </si>
  <si>
    <t>01/25/2026 0:00</t>
  </si>
  <si>
    <t>01/26/2026 0:00</t>
  </si>
  <si>
    <t>West Sale Ranch Compressor Station</t>
  </si>
  <si>
    <t>FL-1</t>
  </si>
  <si>
    <t>NRSP 147837</t>
  </si>
  <si>
    <t>The flaring of residue gas occurred when the plant received off-specification gas with high O2 from the producers.</t>
  </si>
  <si>
    <t>Field technicians are troubleshooting to isolate the incoming O2. The site's flare was maintained in constant operation during this event;
flare pilots were monitored, and no bypassing of the control device occurred.</t>
  </si>
  <si>
    <t>Flaring emissions based upon metered gas volume, H2S gas analysis, and event duration. Calculations based on the TCEQ guidance document
known as RG-109.</t>
  </si>
  <si>
    <t>01/25/2026 05:30 PM</t>
  </si>
  <si>
    <t>452119</t>
  </si>
  <si>
    <t>RN110299021</t>
  </si>
  <si>
    <t>SPACKLER BOOSTER STATION</t>
  </si>
  <si>
    <t>FROM I-20 BIG SPRING TAKE EXIT 177 ONTO US-87 SAN ANGELO LAMESA TURN RIGHT N GO 15.4 MI TURN LEFT W ON BROWN RD CR 50 GO 4.2 MI CONTINUE STRAIGHT ON FM-2212-E 0.86 MI TURN RIGHT ON A4501 GO 0.21 MI TURN LEFT SITE IS STRAIGHT AHEAD</t>
  </si>
  <si>
    <t>Inlet Gas Flaring</t>
  </si>
  <si>
    <t>01/25/2026 05:21 PM</t>
  </si>
  <si>
    <t>Nitrogen Oxides</t>
  </si>
  <si>
    <t>452117</t>
  </si>
  <si>
    <t>RN110376118</t>
  </si>
  <si>
    <t>DR A CS 17-1</t>
  </si>
  <si>
    <t>FROM PINE SPRINGS, TEXAS TAKE PARKVIEW DR TO US-180 E/US-62 E TURN R ONTO US-180 E/US- 62 E AND TRAVEL 18.3 MI TO FM 652 KEEP R ONTO FM 652 E AND TRAVEL ON FM 652 FOR APPROX 10.3 MI TURN L ONTO PIPELINE RD AND TRAVEL ON UNPAVED ROAD FOR APPROX 8.2 MI.</t>
  </si>
  <si>
    <t>CULBERSON</t>
  </si>
  <si>
    <t>01/25/2026 4:35</t>
  </si>
  <si>
    <t>01/25/2026 14:50</t>
  </si>
  <si>
    <t>151599</t>
  </si>
  <si>
    <t>The station was venting because the VRUs were shut down to allow the tanks to purge themselves of O2.
This emission event was in a listed county and directly related to the severe winter weather disaster proclaimed by Texas Governor Greg Abbott on January 22, 2026.</t>
  </si>
  <si>
    <t>The production specialist restarted the VRUs, which stopped the venting.</t>
  </si>
  <si>
    <t>01/25/2026 03:24 PM</t>
  </si>
  <si>
    <t>452115</t>
  </si>
  <si>
    <t>RN109437368</t>
  </si>
  <si>
    <t>BRYANT G 26 CTB</t>
  </si>
  <si>
    <t>FRM INTX INTERSTATE 20 &amp; HIGHWAY 349 GO S 2.28 MI GO L ON CR 150 GO E APPROX 1.0 MI GO R AND GO S ON CR 1270 APPROX 1.0 MI GO L AND GO E ON WEST CR 160 APPROX 2.67 MI GO L AND N ON A WINDING LEASE RD APPROX 1.5 MI SITE WILL BE ON THE WEST SIDE OF THE RD</t>
  </si>
  <si>
    <t>01/24/2026 7:50</t>
  </si>
  <si>
    <t>01/24/2026 23:59</t>
  </si>
  <si>
    <t>143058</t>
  </si>
  <si>
    <t>The hatches remained frozen open during the winter storm, which resulted in the tanks venting.
This emission event was in a listed county and directly related to the severe winter weather disaster proclaimed by Texas Governor Greg Abbott on January 22, 2026.</t>
  </si>
  <si>
    <t>01/25/2026 02:23 PM</t>
  </si>
  <si>
    <t>452114</t>
  </si>
  <si>
    <t>RN111592861</t>
  </si>
  <si>
    <t>HAYHURST TX SCARLETT 2 CTB</t>
  </si>
  <si>
    <t>FROM INTX OF US HWY 285/RM 652 IN ORLA, HEAD WEST ON RM 652 AND GO 7.4 MI. TURN LEFT AND GO 0.3 MI. TURN LEFT AND GO 0.6 MI. TURN RIGHT AND GO 1.9 MI. TURN LEFT AND GO 370 FT. THEN, TURN RIGHT AND GO 0.4 MI. TURN LEFT AND GO 0.5 MI TO SITE ON THE RIGHT.</t>
  </si>
  <si>
    <t>01/25/2026 1:40</t>
  </si>
  <si>
    <t>01/25/2026 4:38</t>
  </si>
  <si>
    <t>170803</t>
  </si>
  <si>
    <t>Oil dumps on the inlet vessels of trains 1 and 2 leaked while coming BOL with wells, which led to gas blowby and venting into the tanks.
This emission event was in a listed county and directly related to the severe winter weather disaster proclaimed by Texas Governor Greg Abbott on January 22, 2026.</t>
  </si>
  <si>
    <t>The production operator closed the manual valves until the level increased and venting ceased.</t>
  </si>
  <si>
    <t>01/25/2026 01:33 PM</t>
  </si>
  <si>
    <t>452113</t>
  </si>
  <si>
    <t>RN108783614</t>
  </si>
  <si>
    <t>INEOS OLIGOMERS CHOCOLATE BAYOU</t>
  </si>
  <si>
    <t>15916 FM RD 2004</t>
  </si>
  <si>
    <t>01/24/2026 7:15</t>
  </si>
  <si>
    <t>01/24/2026 19:15</t>
  </si>
  <si>
    <t>FLR-1</t>
  </si>
  <si>
    <t>Butenes, All Isomers</t>
  </si>
  <si>
    <t>136130</t>
  </si>
  <si>
    <t>During the cold front and approaching winter storm, INEOS Oligomers Unit experienced a lightning strike to the Hot Oil Heater, which caused the site to trip offline.</t>
  </si>
  <si>
    <t>INEOS safely shut down the unit while minimizing emissions to the atmosphere. The flare remained operational throughout the event, preventing adverse environmental impacts on the site or the surrounding community.</t>
  </si>
  <si>
    <t>Engineering estimates based on available data were used to determine the release quantities. The flare flow meter and gas chromatograph (GC) were fully operational throughout the event and, along with process knowledge, were used to calculate flare emissions. Permit-approved destruction efficiency values were applied for all components.</t>
  </si>
  <si>
    <t>01/25/2026 10:40 AM</t>
  </si>
  <si>
    <t>Ethylene (gaseous)</t>
  </si>
  <si>
    <t>VOC( unspeciated)</t>
  </si>
  <si>
    <t>452112</t>
  </si>
  <si>
    <t>01/24/2026 11:15</t>
  </si>
  <si>
    <t>01/24/2026 22:45</t>
  </si>
  <si>
    <t>01/25/2026 10:19 AM</t>
  </si>
  <si>
    <t>452111</t>
  </si>
  <si>
    <t>RN111969333</t>
  </si>
  <si>
    <t>MIDWAY GAS PLANT</t>
  </si>
  <si>
    <t>8824 FM 1233; CRANE, TX 79731</t>
  </si>
  <si>
    <t>CRANE</t>
  </si>
  <si>
    <t>01/24/2026 19:51</t>
  </si>
  <si>
    <t>01/24/2026 21:49</t>
  </si>
  <si>
    <t>Flare</t>
  </si>
  <si>
    <t>FLR</t>
  </si>
  <si>
    <t>SP 168720</t>
  </si>
  <si>
    <t>Residue gas was routed to Flare, FLR, due to high inlet O2 coming into the plant.</t>
  </si>
  <si>
    <t>Residue gas was flared to protect personnel and equipment. Operations personnel flared the High O2. Once the inlet O2 level decreased, normal operations resumed, and the emission event ended.</t>
  </si>
  <si>
    <t>For each gas component, calculate Net Molecular Weight (MW):Net MW (lb/lb-mole) =Mole% o!Component/100 x MW ofComponent
Example using propane: Net MW = 8.7522/100 x 44.10 lb/lb-mole = 3.86 lb/lb-mole.</t>
  </si>
  <si>
    <t>01/25/2026 10:00 AM</t>
  </si>
  <si>
    <t>Oxides of Nitrogen (NOx)</t>
  </si>
  <si>
    <t>452109</t>
  </si>
  <si>
    <t>RN106579683</t>
  </si>
  <si>
    <t>HIGH PLAINS GAS PLANT</t>
  </si>
  <si>
    <t>FRM I 20 TURN RIGHT ON HWY 158 TOWARD GARDEN CITY FOR 13 MI TO RR 1379 TURN RIGHT FOR 5.1 MI TO E CR 230 TURN LEFT SITE WILL BE 0.9 MI ON RIGHT</t>
  </si>
  <si>
    <t>01/24/2026 1:30</t>
  </si>
  <si>
    <t>01/24/2026 19:01</t>
  </si>
  <si>
    <t>Hopson Flare</t>
  </si>
  <si>
    <t>FLR-HH</t>
  </si>
  <si>
    <t>SP 107601</t>
  </si>
  <si>
    <t>The Hopson Processing Unit experienced elevated concentrations in the inlet gas processing streams originating from third-party producers. This resulted in oxygen levels exceeding the maximum allowable limits at third-party sales outlets, causing all residue compressors to shut down. As a result, residue gas was routed to EPN FLR-HH.</t>
  </si>
  <si>
    <t>Targa 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t>
  </si>
  <si>
    <t>Targa Gas Processing LLC utilizes a Microsoft Excel Spreadsheet to calculate Upset/Maintenance Emissions. Up-to-Date representative gas analyses for each gas stream are maintained in the spreadsheet. Formulas Used in Reporting Table: SO2 Emissions (in Pounds)=[Process Stream Volume(SCF)X(%H2S)X Mole Wt. SO2(64)/385.4616] X(.98) Hydrocarbon Emissions(in Pounds)=[Process Stream Volume(SCF)X Mole%Component X Mole Weight of Component/385.4616]X(1-%DRE) NOx Emissions(in pounds)= Total Heating Value of Process Stream Flared MMBtu X 0.138lb/MMBtu NO/NO2 ratio 95/5%</t>
  </si>
  <si>
    <t>01/24/2026 08:43 PM</t>
  </si>
  <si>
    <t>452107</t>
  </si>
  <si>
    <t>RN110829843</t>
  </si>
  <si>
    <t>GATEWAY GAS PLANT</t>
  </si>
  <si>
    <t>FROM BIG LAKE TRAVEL N ON HWY 137 FOR 12 MI TURN W ONTO HWY 137 TRAVEL 23.6 MI AND TURN W ONTO LEASE ROAD TRAVEL 1.2 MI TO THE GAS PLANT</t>
  </si>
  <si>
    <t>REAGAN</t>
  </si>
  <si>
    <t>01/24/2026 4:45</t>
  </si>
  <si>
    <t>01/24/2026 14:19</t>
  </si>
  <si>
    <t>Gateway Flare</t>
  </si>
  <si>
    <t>FLR-G</t>
  </si>
  <si>
    <t>SP 157965</t>
  </si>
  <si>
    <t>The Gateway Gas Plant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EPNs FLR‑G</t>
  </si>
  <si>
    <t>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t>
  </si>
  <si>
    <t>Targa Pipeline Mid-Continent WestTex utilizes a Microsoft Excel Spreadsheet to calculate Upset/Maintenance Emissions. Up-to-Date representative gas analyses for each gas stream are maintained in the spreadsheet. Formulas Used in Reporting:SO2 Emissions (in Pounds) = [Remaining H2S converted to SO2] * 64.07/34.08Hydrocarbon Emissions (in Pounds) = [Process Stream Volume (SCF) * Mole% Component * Mole Weight of Component/379.48] * (1-%DRE)NOx Emissions (in Pounds) = Total Heating Value of Process Stream Flared MMBtu * 0.138lb</t>
  </si>
  <si>
    <t>01/24/2026 06:30 PM</t>
  </si>
  <si>
    <t>452105</t>
  </si>
  <si>
    <t>RN100223890</t>
  </si>
  <si>
    <t>BENEDUM GAS PLANT</t>
  </si>
  <si>
    <t>8900 FM 1555</t>
  </si>
  <si>
    <t>UPTON</t>
  </si>
  <si>
    <t>01/24/2026 6:38</t>
  </si>
  <si>
    <t>01/24/2026 13:44</t>
  </si>
  <si>
    <t>Flare-E</t>
  </si>
  <si>
    <t>FLR-J</t>
  </si>
  <si>
    <t>NRSP 143035</t>
  </si>
  <si>
    <t>The Benedum Gas Plants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EPNs FLR‑E and FLR‑J.</t>
  </si>
  <si>
    <t>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t>
  </si>
  <si>
    <t>Targa Pipeline Mid-Continent WestTex utilizes a Microsoft Excel Spreadsheet to calculate Upset/Maintenance Emissions. Up-to-Date representative gas analyses for each gas stream are maintained in the spreadsheet. Formulas Used in Reporting Table: SO2 Emissions (in Pounds)=[Process Stream Volume(SCF)X(%H2S)X Mole Wt. SO2(64)/385.4616] X(.98) Hydrocarbon Emissions(in Pounds)=[Process Stream Volume(SCF)X Mole% Component X Mole Weight of Component/385.4616]X(1-%DRE) NOx Emissions(in pounds)= Total Heating Value of Process Stream Flared MMBtu X 0.138lb/MMBtu NO/NO2 ratio 95/5%</t>
  </si>
  <si>
    <t>01/24/2026 05:58 PM</t>
  </si>
  <si>
    <t>452103</t>
  </si>
  <si>
    <t>RN111843389</t>
  </si>
  <si>
    <t>BULL MOOSE GAS PLANT</t>
  </si>
  <si>
    <t>FROM KERMIT, TX, DRIVE SW ON HIGHWAY 302 FOR 12 MI. TURN S ON LEASE ACCESS ROAD AND TRAVEL 0.9 MI. BULL MOOSE WILL BE ON THE L.</t>
  </si>
  <si>
    <t>WINKLER</t>
  </si>
  <si>
    <t>01/24/2026 9:12</t>
  </si>
  <si>
    <t>01/24/2026 17:12</t>
  </si>
  <si>
    <t>Flare 1</t>
  </si>
  <si>
    <t>174593</t>
  </si>
  <si>
    <t>Residue gas was routed to Flare 1, FLR-1, due to high inlet O2.</t>
  </si>
  <si>
    <t>Residue gas was flared to protect personnel and equipment. Operations personnel needed to flare until all high O2 was gone. Once the high inlet O2 decreased, normal operating conditions in the residue sales line, normal operations resumed, and flaring ceased.</t>
  </si>
  <si>
    <t>01/24/2026 05:10 PM</t>
  </si>
  <si>
    <t>452102</t>
  </si>
  <si>
    <t>RN110147287</t>
  </si>
  <si>
    <t>MAKO COMPRESSOR STATION</t>
  </si>
  <si>
    <t>FROM I-20, STANTON, EXIT 156 TX-137/LAMESA. TURN RIGHT ONTO TX-137N, GO 15.1 MILES &amp; TURN RIGHT ON FM-846, GO 2.0 MILES. TURN LEFT ON CR-3601, GO 1.1 MILES, SITE IS ON THE LEFT.</t>
  </si>
  <si>
    <t>01/23/2026 23:00</t>
  </si>
  <si>
    <t>01/24/2026 23:00</t>
  </si>
  <si>
    <t>NRSP 150369</t>
  </si>
  <si>
    <t>Field technicians are troubleshooting to isolate the incoming O2. The site's flare was maintained in constant operation during this event; flarepilots were monitored, and no bypassing of the control device occurred.</t>
  </si>
  <si>
    <t>Flaring emissions based upon metered gas volume, H2S gas analysis, and event duration. Calculations based on the TCEQ guidance document known as RG-109.</t>
  </si>
  <si>
    <t>01/24/2026 04:49 PM</t>
  </si>
  <si>
    <t>Nitrogen Oxides (NOx)</t>
  </si>
  <si>
    <t>452101</t>
  </si>
  <si>
    <t>RN100217314</t>
  </si>
  <si>
    <t>PEMBROOK COMPRESSOR STATION</t>
  </si>
  <si>
    <t>FROM FM 2401 &amp; FM 2594 S ON FM 2594 5 MI TO STATION</t>
  </si>
  <si>
    <t>01/23/2026 23:35</t>
  </si>
  <si>
    <t>01/24/2026 23:35</t>
  </si>
  <si>
    <t>Pembrook 1 Flare</t>
  </si>
  <si>
    <t>SP 131976</t>
  </si>
  <si>
    <t>The Pembrook 1 Processing Unit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 FLR‑1.</t>
  </si>
  <si>
    <t>Targa 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t>
  </si>
  <si>
    <t>Targa Pipeline Mid-Continent WestTex utilizes a Microsoft Excel Spreadsheet to calculate Upset/Maintenance Emissions. Up-to-Date representative gas analyses for each gas stream are maintained in the spreadsheet. Formulas Used in Reporting: SO2 Emissions (in Pounds) =[Process Stream Volume(SCF)X(%H2S)X Mole Wt. SO2(64)/385.4616] X(.98) Hydrocarbon Emissions(in Pounds)=[Process Stream Volume (SCF)X Mole% Component X Mole Weight of Component/385.4616]X(1-%DRE) NOx Emissions(in pounds)= Total Heating Value of Process Stream Flared MMBtu X 0.138lb/MMBtu NO/NO2 ratio 95/5%</t>
  </si>
  <si>
    <t>01/24/2026 04:48 PM</t>
  </si>
  <si>
    <t>452100</t>
  </si>
  <si>
    <t>RN109874099</t>
  </si>
  <si>
    <t>MIMS COMPRESSOR STATION</t>
  </si>
  <si>
    <t>FROM I-20 FROM BIG SPRING, TAKE EXIT 176 TX-176/ANDREWS AND HEAD WEST ONTO TX-176. GO 17.7 MILES AND TURN RIGHT N ONTO CR-3701. GO 2.3 MILES AND SITE IS ON THE LEFT.</t>
  </si>
  <si>
    <t>01/24/2026 04:44 PM</t>
  </si>
  <si>
    <t>452099</t>
  </si>
  <si>
    <t>RN111169397</t>
  </si>
  <si>
    <t>LEGACY GAS PLANT</t>
  </si>
  <si>
    <t>FROM MIDLAND GO ON RD 349 FOR 24 MI TURN LEFT TO E COUNTY RD 320 FOR 1.5 MI TURN RIGHT ON UNNAMED RD AND CONTINUE FOR 0.14MI SITE WILL BE ON RIGHT</t>
  </si>
  <si>
    <t>01/23/2026 17:00</t>
  </si>
  <si>
    <t>01/24/2026 17:00</t>
  </si>
  <si>
    <t>FLR-2</t>
  </si>
  <si>
    <t>PBR 168298</t>
  </si>
  <si>
    <t>The Legacy Gas Plant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EPNs FLR‑1 and FLR‑2.</t>
  </si>
  <si>
    <t>Targa Pipeline Mid-Continent WestTex utilizes a Microsoft Excel Spreadsheet to calculate Upset/Maintenance Emissions. Up-to-Date representative gas analyses for each gas stream are maintained in the spreadsheet. Formulas Used in Reporting Table: SO2 Emissions (in Pounds) = Process Stream Volume(SCF)X(%H2S)X Mole Wt. SO2(64)/385.4616] X(.98) Hydrocarbon Emissions(in Pounds)= Process Stream Volume (SCF)X Mole% Component X Mole Weight of Component/385.4616]X(1-%DRE) NOx Emissions(in pounds)= Total Heating Value of Process Stream Flared MMBtu X 0.138 (or 0.0641) lb/MMBtu NO/NO2 ratio 95/5%</t>
  </si>
  <si>
    <t>01/24/2026 04:38 PM</t>
  </si>
  <si>
    <t>452098</t>
  </si>
  <si>
    <t>RN100215102</t>
  </si>
  <si>
    <t>DRIVER GAS PLANT</t>
  </si>
  <si>
    <t>FROM THE INTX OF IH 20 AND SH 158 IN MIDLAND DRIVE 13.2 MI E ON SH 158 DRIVE 12.8 MI S ON FM RD 1379 DRIVE 1.8 MI S ON LEASE RD TO SITE</t>
  </si>
  <si>
    <t>01/24/2026 6:33</t>
  </si>
  <si>
    <t>01/25/2026 6:33</t>
  </si>
  <si>
    <t>Driver Processing unit Flare</t>
  </si>
  <si>
    <t>SP 149080</t>
  </si>
  <si>
    <t>The Driver Gas Plant received an unexpected spike of Oxygen entering the facility from third-party producers. The increase in Oxygen
content resulted in third-party sales vendors shutting the sales lines in leading to high residue discharge pressure, routing residue gas to EPNs:
FLR-D and FLR-J.</t>
  </si>
  <si>
    <t>Operations are staying in communication with Targa gas control while Targa Measurement personnel are identifying field sources of the oxygen
and shutting them in.</t>
  </si>
  <si>
    <t>Targa Pipeline Mid-Continent WestTex utilizes a Microsoft Excel Spreadsheet to calculate Upset/Maintenance Emissions. Up-to-Date
representative gas analyses for each gas stream are maintained in the spreadsheet. Formulas Used in Reporting Table: SO2 Emissions (in Pounds)
= Process Stream Volume (SCF)X(%H2S) X Mole Wt. SO2(64)/385.4616] X (.98) Hydrocarbon Emissions (in Pounds) = Process Stream
Volume (SCF)X Mole% Component X Mole Weight of Component/385.4616]X(1 %DRE) NOx Emissions (in pounds) = Total Heating Value of
Process Stream Flared MMBtu X 0.138 (or 0.0641) lb/MMBtu NO/NO2 ratio 95/5%</t>
  </si>
  <si>
    <t>01/24/2026 04:25 PM</t>
  </si>
  <si>
    <t>452096</t>
  </si>
  <si>
    <t>RN108740143</t>
  </si>
  <si>
    <t>BUFFALO GAS PLANT</t>
  </si>
  <si>
    <t>FROM STANTON, TEXAS: FOLLOW I-20 WEST FOR APPROXIMATELY 5.5 MILES, THEN HEAD NORTH ON COUNTY ROAD 3001/FM829. FOLLOW FM829 FOR APPROXIMATELY 3.5 MILES, THEN TURN LEFT ONTO FM1212. FOLLOW FM1212 FOR APPROXIMATELY 12.2 MILES. THE SITE WILL BE ON THE LEFT.</t>
  </si>
  <si>
    <t>01/23/2026 23:48</t>
  </si>
  <si>
    <t>01/24/2026 23:48</t>
  </si>
  <si>
    <t>Buffalo Gas Plant Flare</t>
  </si>
  <si>
    <t>SP 181513</t>
  </si>
  <si>
    <t>The Buffalo Gas Plant received an unexpected spike of Oxygen entering the facility from third-party producers. The increase in Oxygen
content resulted in third-party sales vendors shutting the sales lines in leading to high residue discharge pressure, routing residue gas to EPN: FLARE.</t>
  </si>
  <si>
    <t>Targa Pipeline Mid-Continent WestTex utilizes a Microsoft Excel Spreadsheet to calculate Upset/Maintenance Emissions. Up-to-Date
representative gas analyses for each gas stream are maintained in the spreadsheet. Formulas Used in Reporting Table: SO2 Emissions (in Pounds)
= Process Stream Volume(SCF)X(%H2S)X Mole Wt. SO2(64)/385.4616] X(.98) Hydrocarbon Emissions(in Pounds)= Process Stream Volume
(SCF)X Mole% Component X Mole Weight of Component/385.4616]X(1-%DRE) NOx Emissions(in pounds)= Total Heating Value of Process
Stream Flared MMBtu X 0.138 (or 0.0641) lb/MMBtu NO/NO2 ratio 95/5%</t>
  </si>
  <si>
    <t>01/24/2026 03:53 PM</t>
  </si>
  <si>
    <t>452095</t>
  </si>
  <si>
    <t>RN111549861</t>
  </si>
  <si>
    <t>GREENWOOD GAS PLANT</t>
  </si>
  <si>
    <t>FROM INTX OF I-20 AND SH 349 IN MIDLAND, GO S ON SH 349 FOR 1 MI. GO L ON E COUNTY RD 120 FOR 11 MI. GO R ON FM 1379 S FOR 1.5 MI. SITE ON L.</t>
  </si>
  <si>
    <t>01/23/2026 22:27</t>
  </si>
  <si>
    <t>01/24/2026 22:27</t>
  </si>
  <si>
    <t>Greenwood Plant 1 Flare</t>
  </si>
  <si>
    <t>SP 169898</t>
  </si>
  <si>
    <t>The Greenwood Gas Plant received an unexpected spike of Oxygen entering the facility from third-party producers. The increase in Oxygen content resulted in third-party sales vendors shutting the sales lines in leading to high residue discharge pressure, routing residue gas to EPNs: FLR-1 and FLR-2.</t>
  </si>
  <si>
    <t>Operations are staying in communication with Targa gas control while Targa Measurement personnel are identifying field sources of the oxygen and shutting them in.</t>
  </si>
  <si>
    <t>Targa Pipeline Mid-Continent WestTex utilizes a Microsoft Excel Spreadsheet to calculate Upset/Maintenance Emissions. Up-to-Date
representative gas analyses for each gas stream are maintained in the spreadsheet.Formulas Used in Reporting:SO2 Emissions (in Pounds) =
[Remaining H2S converted to SO2] * 64.07/34.08Hydrocarbon Emissions (in Pounds) = [Process Stream Volume (SCF) * Mole% Component *
Mole Weight of Component/379.48] * (1-%DRE)NOx Emissions (in Pounds) = Total Heating Value of Process Stream Flared MMBtu * 0.138lb</t>
  </si>
  <si>
    <t>01/24/2026 03:39 PM</t>
  </si>
  <si>
    <t>452093</t>
  </si>
  <si>
    <t>RN111344701</t>
  </si>
  <si>
    <t>MCELROY SOUR GAS INJECTION WELL</t>
  </si>
  <si>
    <t>FROM THE INTERSECTION OF TX-329 AND US-385 IN CRANE, TX, HEAD EAST ON TX-329 E FOR 0.9 MI. TURN LEFT ONTO TU ELECTRIC RD, GO 0.8 MI. CONTINUE ONTO UTILITY RD, GO 0.4 MI. TURN RIGHT, GO 0.2. TURN LEFT, GO 115 FT TO SITE ON THE LEFT.</t>
  </si>
  <si>
    <t>01/24/2026 5:00</t>
  </si>
  <si>
    <t>01/27/2026 23:00</t>
  </si>
  <si>
    <t>PBR - 167014</t>
  </si>
  <si>
    <t>Natural gas typically routed to a third-party pipeline was diverted to the injection well after the pipeline went down. Injection Compressor will not stay operating due to temperatures</t>
  </si>
  <si>
    <t>Gas automatically routed to flare. Operations working to resolve issues. Once issues resolved, alarms resolved, and determined safe, compressor will be restarted.</t>
  </si>
  <si>
    <t>Emissions estimates based on gas analysis and gas volume</t>
  </si>
  <si>
    <t>01/24/2026 01:52 PM</t>
  </si>
  <si>
    <t>Hydrogen Sulfide</t>
  </si>
  <si>
    <t>Nitrogen oxide</t>
  </si>
  <si>
    <t>452092</t>
  </si>
  <si>
    <t>RN112061593</t>
  </si>
  <si>
    <t>LENORAH GAS PLANT</t>
  </si>
  <si>
    <t>FROM MIDLAND, GO EAST ON I-20 TO STANTON, TX. FROM STANTON, TX, GO NORTH ON HIGHWAY 137 TO THE INTERSECTION WITH HIGHWAY 176. FROM THIS INTERSECTION, GO EAST 2.26 MILES TO COUNTY ROAD A3601. GO NORTH ON COUNTY ROAD A3601 FOR 2.05 MILES</t>
  </si>
  <si>
    <t>Process Flare</t>
  </si>
  <si>
    <t>FL-3501</t>
  </si>
  <si>
    <t>NRSP 177845</t>
  </si>
  <si>
    <t>The flaring of residue gas occurred when the plant received off-specification gas with 200 ppm plus O2 from the producers.</t>
  </si>
  <si>
    <t>Field technicians are troubleshooting to isolate the incoming O2. The site's flare was maintained in constant operation during this event; flare pilots were monitored, and no bypassing of the control device occurred.</t>
  </si>
  <si>
    <t>Flaring emissions based upon metered gas volume, H2S gas analysis, and event duration. Calculations based upon the TCEQ guidance documentknown as RG-109.</t>
  </si>
  <si>
    <t>01/24/2026 12:04 PM</t>
  </si>
  <si>
    <t>452091</t>
  </si>
  <si>
    <t>RN107128977</t>
  </si>
  <si>
    <t>MARTIN COUNTY GAS PLANT</t>
  </si>
  <si>
    <t>FROM I-20 EXIT TX-137 TURN NORTH AT FM 3113 TURN LEFT AT FM 829 TURN RIGHT GO 2.0 MILES TURN LEFT ON FM1212 GO 3.1 MILE TURN RIGHT CR 2701 SITE IS 1.0 MILE ON THE RIGHT</t>
  </si>
  <si>
    <t>Main Flare</t>
  </si>
  <si>
    <t>FL-1501A</t>
  </si>
  <si>
    <t>SP 181006</t>
  </si>
  <si>
    <t>The flaring of residue gas occurred when the plant received off-specification gas with 200 ppm plus O2 from the producers. The cold weather has compounded the issue, with compression dropping due to cold inlet temperature, causing the inlet temperature to decrease, and shutting down.</t>
  </si>
  <si>
    <t>Maintenance mechanics and I&amp;E personnel worked to start compression, and field technicians are troubleshooting to isolate the incoming O2. The site's flare was maintained in constant operation during this event; flare pilots were monitored, and no bypassing of the control device occurred.</t>
  </si>
  <si>
    <t>01/24/2026 11:56 AM</t>
  </si>
  <si>
    <t>452090</t>
  </si>
  <si>
    <t>RN111426375</t>
  </si>
  <si>
    <t>RED LAKE GAS PLANT</t>
  </si>
  <si>
    <t>FROM MIDLAND, GO EAST ON I-20 TO STANTON, TX. FROM STANTON, TX, GO NORTH ON HIGHWAY 137 TO THE INTERSECTION WITH HIGHWAY 176. FROM THIS INTERSECTION, GO EAST 2.26 MILES TO COUNTY ROAD A3601. GO NORTH ON COUNTY ROAD A3601 FOR 2.05 MILES. THE RED LAKE GAS PL</t>
  </si>
  <si>
    <t>01/24/2026 0:00</t>
  </si>
  <si>
    <t>FL-1501</t>
  </si>
  <si>
    <t>CO</t>
  </si>
  <si>
    <t>NRSP 167898</t>
  </si>
  <si>
    <t>01/24/2026 11:41 AM</t>
  </si>
  <si>
    <t>452089</t>
  </si>
  <si>
    <t>RN100212653</t>
  </si>
  <si>
    <t>SALE RANCH GAS PLANT</t>
  </si>
  <si>
    <t>8.5 MI NNW OF I-20 AND 1.9 MI WSW OF FM 829</t>
  </si>
  <si>
    <t>Acid Gas/Emergency Flare</t>
  </si>
  <si>
    <t>SP 179564</t>
  </si>
  <si>
    <t>The flaring of residue gas occurred when the plant received off-specification gas with 200 ppm plus O2 from the producers. The cold weather has compounded the issue, with compression dropping due to ice in the vents and the fuel valve, causing it to shut down.</t>
  </si>
  <si>
    <t>01/24/2026 11:25 AM</t>
  </si>
  <si>
    <t>452002</t>
  </si>
  <si>
    <t>RN112347034</t>
  </si>
  <si>
    <t>HEIDELBERG 30-31 BATTERY</t>
  </si>
  <si>
    <t>STANTON - INTX I-20 AND HWY 137 GO N ON HWY 137, 7.25 MI, TURN R OR E, FOLLOW ROAD 2.12 MI TO T, TURN R OR S, GO 0.84 MI TO SITE ON L.</t>
  </si>
  <si>
    <t>01/22/2026 7:31</t>
  </si>
  <si>
    <t>01/23/2026 7:31</t>
  </si>
  <si>
    <t>HP Flare</t>
  </si>
  <si>
    <t>HP-FLARE</t>
  </si>
  <si>
    <t>Benzene</t>
  </si>
  <si>
    <t>TONS/YR</t>
  </si>
  <si>
    <t>PBR 106.352(l)</t>
  </si>
  <si>
    <t>The battery flared some gas due to the third-party purchaser shutting in some of the meters due to high O2 at their gas plant. Diamondback is verifying the source of the O2 and confirming the actual volume flared.</t>
  </si>
  <si>
    <t>Diamondback is maintaining all pollution control equipment in good working order.</t>
  </si>
  <si>
    <t>Metered gas volumes and a representative gas sample were used to determine quantities.</t>
  </si>
  <si>
    <t>01/22/2026 12:13 PM</t>
  </si>
  <si>
    <t>Butanes</t>
  </si>
  <si>
    <t>Propane</t>
  </si>
  <si>
    <t>Cold Temperature</t>
  </si>
  <si>
    <t>15 events</t>
  </si>
  <si>
    <t>Row Labels</t>
  </si>
  <si>
    <t>Sum of EST QUANTITY/OPACITY</t>
  </si>
  <si>
    <t>Oxygen in gas supply</t>
  </si>
  <si>
    <t>19 events</t>
  </si>
  <si>
    <t>Grand Total</t>
  </si>
  <si>
    <t>452142</t>
  </si>
  <si>
    <t>RN100250869</t>
  </si>
  <si>
    <t>ALON USA BIG SPRING REFINERY</t>
  </si>
  <si>
    <t>200 REFINERY RD; BIG SPRING, TX 79720</t>
  </si>
  <si>
    <t>HOWARD</t>
  </si>
  <si>
    <t>01/25/2026 13:00</t>
  </si>
  <si>
    <t>01/25/2026 19:00</t>
  </si>
  <si>
    <t>North Flare</t>
  </si>
  <si>
    <t>71TGINC</t>
  </si>
  <si>
    <t>30 TAC 112.102</t>
  </si>
  <si>
    <t>Due to extreme low ambient temperatures, process equipment faults resulted in exceeding SO2 RQ limit.</t>
  </si>
  <si>
    <t>Operations will be adjusted to minimize emissions to the best extent possible.</t>
  </si>
  <si>
    <t>Emissions reflected in this report are based on process knowledge,flows and material balances, best engineering judgment, CEMS and COMS monitoring data, and/or engineering calculations.</t>
  </si>
  <si>
    <t>01/26/2026 12:02 PM</t>
  </si>
  <si>
    <t>20487</t>
  </si>
  <si>
    <t>452123</t>
  </si>
  <si>
    <t>RN111033601</t>
  </si>
  <si>
    <t>POTOMAC CTB &amp; CGL</t>
  </si>
  <si>
    <t>FROM MENTONE TRAVEL 9.9 M EAST ON HWY 302 TO LEASE RD ON THE LEFT TRAVEL 5.6 M TO FORK IN RD TAKE RT FORK AND TRAVEL 2.5 M TO LOCATION ON THE RT</t>
  </si>
  <si>
    <t>LOVING</t>
  </si>
  <si>
    <t>01/25/2026 16:00</t>
  </si>
  <si>
    <t>01/26/2026 16:00</t>
  </si>
  <si>
    <t>FUG</t>
  </si>
  <si>
    <t>Non-Methane Non-Ethane Natural Gas</t>
  </si>
  <si>
    <t>PBR 106.352 Registration</t>
  </si>
  <si>
    <t>Header on top of the water tanks broke and it is leaking.</t>
  </si>
  <si>
    <t>We are working to find a crew to repair it today, but weather conditions make it challenging. Repairs will be done as soon as possible when the weather permits.</t>
  </si>
  <si>
    <t>Emission calculations:
NMNE NG = MCF vented x 50 lb/mole x mole/.379 MCF x mol % NMNE NG / 100
NMNE NG % = 100% - Methane % - Ethane % - Carbon Dioxide % - Nitrogen % - inert%
H2S = MCF vented x 34 lb/mole x mole/.379 MCF x mol % H2S / 100</t>
  </si>
  <si>
    <t>01/25/2026 06:53 PM</t>
  </si>
  <si>
    <t>452122</t>
  </si>
  <si>
    <t>RN103758470</t>
  </si>
  <si>
    <t>SEMINOLE GAS PROCESSING PLANT</t>
  </si>
  <si>
    <t>3.5 MI NW ON HWY 214 FROM INTX OF HWY 180 AND HWY 214</t>
  </si>
  <si>
    <t>GAINES</t>
  </si>
  <si>
    <t>01/25/2026 14:40</t>
  </si>
  <si>
    <t>01/26/2026 2:40</t>
  </si>
  <si>
    <t>Emergency Field Flare</t>
  </si>
  <si>
    <t>Permit Number 8414, PSDTX328M4, PSDTX485M1</t>
  </si>
  <si>
    <t>A REFRIG S/D ON SEAL OIL COUPLING END DIFF. PRESSURE LOW LOW, COMPRESSOR LUBE OIL PUMP S/D AND THE STANDBY DID NOT START UP ON TIME</t>
  </si>
  <si>
    <t>CHECKING PUMP MAKING SURE IT IS OK TO START AND RUN, LOADED UP REMAINDER OF THE PLANT</t>
  </si>
  <si>
    <t>Total Volume Flared =   MSCF
NOx Released = (MSCF) x (1,000 scf/MSCF) x (BTU/SCF) x (MMBTU/1,000,000 BTU) x (NOx factor from RG-109) = lbs. of NOx
CO Released = (MSCF) x (1,000 scf/MSCF) x (BTU/SCF) x (MMBTU/1,000,000 BTU) x (CO factor from RG-109) = lbs. of CO
SO2 Released = (MSCF) x (64 lb/mole) x (mole/0.379 MSCF) x (mole % H2S/100) x 0.98 = lbs. of SO2
VOC Released = (MSCF) x (50 lb/mole) x (mole/0.379  MSCF) x (mole% NMNE NG) x 0.02 = total lbs. of VOC
H2S Released = (MSCF) x (34 lb/mole) x (mole/ 0.379 MSCF) x (mole % H2S/100) x 0.02 = lbs. of H2S</t>
  </si>
  <si>
    <t>01/25/2026 06:54 PM</t>
  </si>
  <si>
    <t>452110</t>
  </si>
  <si>
    <t>RN100219641</t>
  </si>
  <si>
    <t>SOUTH FULLERTON BOOSTER STATION</t>
  </si>
  <si>
    <t>FROM INTX BROADWAY &amp; MAIN ST/US 385 DRIVE W 1.1 MI ON BROADWAY TO A FORK WITH SR 176 BEAR R/NW ON SR 176 FOR 14.9 MI TO NW 7001 ON R TURN N &amp; DRIVE 0.5 MI TO ACCESS RD ON L TURN W &amp; DRIVE 180 YDS TO ACCESS RD TO BOOSTER STATION ON R</t>
  </si>
  <si>
    <t>01/24/2026 6:45</t>
  </si>
  <si>
    <t>01/24/2026 14:53</t>
  </si>
  <si>
    <t>Emergency Flare</t>
  </si>
  <si>
    <t>PROCESS-1</t>
  </si>
  <si>
    <t>PBR 126118</t>
  </si>
  <si>
    <t>Early in the morning, engine 2 at the South Fullerton Booster experienced an unexpected shutdown caused by a high suction scrubber level. This triggered the automatic opening of the flare valve, resulting in intermittent flaring for 8 hours and 8 minutes, as a part of standard safety measures.</t>
  </si>
  <si>
    <t>A restart of the unit was attempted by the field technician, but the concurrent loss of Turbine B at the Goldsmith Gas Plant prevented the unit from returning to service. The field team isolated the meters and later re‑established operation, resulting in the ending of flaring on PROCESS-1. The site's flare was maintained in constant operation during this flare event, flare pilots were monitored, and no bypassing of the control device occurred.</t>
  </si>
  <si>
    <t>Nitrogen
Dioxide
546720 {scf/event} * 1401.083 {MMbtu/scf} * 0.138 {lb/MMbtu} * 0.05
Hexane 546720 {scf/event} * 0.0049 {mole fraction} * 86.1754 {lb/lb-mole} * {1 - 98} / 379.3 {scf/lb-mole}
Butane 546720 {scf/event} * 0.03174 {mole fraction} * 58.1222 {lb/lb-mole} * {1 - 98} / 379.3 {scf/lb-mole}
Pentane 546720 {scf/event} * 0.00748 {mole fraction} * 72.1488 {lb/lb-mole} * {1 - 98} / 379.3 {scf/lb-mole}
Heptane 546720 {scf/event} * 0.00296 {mole fraction} * 100.2019 {lb/lb-mole} * {1 - 98} / 379.3 {scf/lb-mole}
n-Nonane 546720 {scf/event} * 0.00016 {mole fraction} * 128.2551 {lb/lb-mole} * {1 - 98} / 379.3 {scf/lb-mole}
n-Octane 546720 {scf/event} * 0.00088 {mole fraction} * 114.2285 {lb/lb-mole} * {1 - 98} / 379.3 {scf/lb-mole}
Propane 546720 {scf/event} * 0.09816 {mole fraction} * 44.0956 {lb/lb-mole} * {1 - 98} / 379.3 {scf/lb-mole}
Isobutane 546720 {scf/event} * 0.01258 {mole fraction} * 58.1222 {lb/lb-mole} * {1 - 98} / 379.3 {scf/lb-mole}
Isopentane 546720 {scf/event} * 0.00773 {mole fraction} * 72.1488 {lb/lb-mole} * {1 - 98} / 379.3 {scf/lb-mole}
VOC
Sum of Emissions: 124.777 {lb/event for Propane} 53.175 {lb/event for Butane} 21.073 {lb/event for Isobutane} 15.553 {lb/event for Pentane} 16.08 {lb/event
for Isopentane} 12.183 {lb/event for Hexane} 0 {lb/event for Isohexane} 8.562 {lb/event for Heptane} 2.898 {lb/event for n-Octane} 0.595 {lb/event for nNonane} 0 {lb/event for n-Decane} 0 {lb/event for Benzene} 0 {lb/event for Toluene} 0 {lb/event for Ethylbenzene} 0 {lb/event for Xylene}
Carbon
Monoxide
546720 {scf/event} * 1401.083 {MMbtu/scf} * 0.55 {lb/MMbtu}
Sulfur Dioxide 546720 {scf/event} * 0 {mole fraction} * 64.064 {lb/lb-mole} * {1 - 98} / 379.3 {scf/lb-mole}
Nitrogen Oxides 546720 {scf/event} * 1401.083 {MMbtu/scf} * 0.138 {lb/MMbtu}
Hydrogen
Sulfide
546720 {scf/event} * 0.01703 {mole fraction} * 34.08088 {lb/lb-mole} * {1 - 98} / 379.3 {scf/lb-mole}
Nitrogen 546720 {scf/event} * 0.03033 {mole fraction} * 28.0134 {lb/lb-mole} * {1 - 98} / 379.3 {scf/lb-mole}</t>
  </si>
  <si>
    <t>01/24/2026 09:28 PM</t>
  </si>
  <si>
    <t>VOC</t>
  </si>
  <si>
    <t>452108</t>
  </si>
  <si>
    <t>01/24/2026 13:06</t>
  </si>
  <si>
    <t>01/25/2026 1:06</t>
  </si>
  <si>
    <t>MEMBRANES SHUT DOWN ON LOW LOW LTS TEMPERATURE, FOLLOWED BY PGC AND RIC and HH</t>
  </si>
  <si>
    <t>RESET AND ADD STEAM WHERE NEEDED And RESTART COMPRESSORS AND MEMBRANES.</t>
  </si>
  <si>
    <t>01/24/2026 07:24 PM</t>
  </si>
  <si>
    <t>452106</t>
  </si>
  <si>
    <t>RN110038213</t>
  </si>
  <si>
    <t>CAMPO VIEJO GAS PROCESSING PLANT</t>
  </si>
  <si>
    <t>FROM HWY82 CR 220 INTERSECTION SOUTHWEST OF PLAINS TX TAKE CR 220 7.5 WEST TO PLANT</t>
  </si>
  <si>
    <t>YOAKUM</t>
  </si>
  <si>
    <t>01/24/2026 5:33</t>
  </si>
  <si>
    <t>01/24/2026 17:01</t>
  </si>
  <si>
    <t>Train 1 Sour Flare</t>
  </si>
  <si>
    <t>FL-1814</t>
  </si>
  <si>
    <t>149382</t>
  </si>
  <si>
    <t>01/24/2026 06:17 PM</t>
  </si>
  <si>
    <t>452104</t>
  </si>
  <si>
    <t>RN102505195</t>
  </si>
  <si>
    <t>TEXAS INSTRUMENTS NORTH CAMPUS</t>
  </si>
  <si>
    <t>13500 N CENTRAL EXPY; DALLAS, TX 75243</t>
  </si>
  <si>
    <t>DALLAS</t>
  </si>
  <si>
    <t>01/27/2026 6:00</t>
  </si>
  <si>
    <t>CUP1</t>
  </si>
  <si>
    <t>CUP3</t>
  </si>
  <si>
    <t>NSR Permit 16786 Special Condition 7B: Emissions from fuel oil usage unauthorized due to exceeding 360 hour rolling 12-month limit</t>
  </si>
  <si>
    <t>Fuel oil usage during a declared state of emergency was necessary due to natural gas curtailment requested by Atmos; continued natural gas use was not available. Exceedance of the permit limit and the 360-hour rolling fuel oil limit was unavoidable under these circumstances.</t>
  </si>
  <si>
    <t>Only the minimum number of units necessary were converted to fuel oil to meet PPQ requirements for continued natural gas service. Remaining units were not converted. Fuel oil usage and emission were minimized as practicable while maintaining safe operation of equipment and will be brought back online as soon as allowable</t>
  </si>
  <si>
    <t>Emissions quantities were estimated using permit-represented emission factors (lb/gal) for fuel oil combustion. Average fuel oil firing rates (gal/hr) were based on historical boiler operation during similar curtailment events over the last two years. Emissions rates (lb/hr) were calculated from these factors and multiplied by the total expected duration of the event to estimate total emissions.</t>
  </si>
  <si>
    <t>01/24/2026 05:57 PM</t>
  </si>
  <si>
    <t>Nitrous Oxides</t>
  </si>
  <si>
    <t>Particulate Matter</t>
  </si>
  <si>
    <t>SO2</t>
  </si>
  <si>
    <t>452097</t>
  </si>
  <si>
    <t>RN107847329</t>
  </si>
  <si>
    <t>WILDCAT GAS PLANT</t>
  </si>
  <si>
    <t>FROM MIDLAND AIRPORT GO S TO I-20 ON I-20 GO W APPX 60 MI TO STATE HWY 115 GO N FOR APPX 15.5 MI TO FM 1232 NW APPX 5.5 MI TO HWY 302 GO W APPX 2.3 MI SITE IS ON S SIDE OF HWY 302</t>
  </si>
  <si>
    <t>01/24/2026 10:30</t>
  </si>
  <si>
    <t>01/24/2026 16:30</t>
  </si>
  <si>
    <t>FLR-3</t>
  </si>
  <si>
    <t>150465</t>
  </si>
  <si>
    <t>Residue gas was routed to Flare 1 and Flare 3, FLR-1 and FLR-3, when the pressure in the residue sales line increased unexpectedly.</t>
  </si>
  <si>
    <t>Residue gas was flared to protect personnel and equipment. Operations personnel needed to relieve pressure to the flare. Once the pressure dropped within normal operating conditions in the residue sales line, normal operations resumed, and flaring ceased.</t>
  </si>
  <si>
    <t>01/24/2026 04:21 PM</t>
  </si>
  <si>
    <t>452094</t>
  </si>
  <si>
    <t>RN100226380</t>
  </si>
  <si>
    <t>BRADFORD COMPRESSOR STATION</t>
  </si>
  <si>
    <t>8 MI S OF IH 20 AND SH 349 AND 1 MI E ON LEASE RD</t>
  </si>
  <si>
    <t>01/23/2026 21:35</t>
  </si>
  <si>
    <t>01/24/2026 8:30</t>
  </si>
  <si>
    <t>144467</t>
  </si>
  <si>
    <t>High scrubber levels and a dump valve stuck open caused the VRU to shut down, which resulted in the tanks venting.</t>
  </si>
  <si>
    <t>The production field specialist restarted the VRU and adjusted the dump settings to prevent additional venting.</t>
  </si>
  <si>
    <t>01/24/2026 03:17 PM</t>
  </si>
  <si>
    <t>452088</t>
  </si>
  <si>
    <t>RN103941910</t>
  </si>
  <si>
    <t>TEXAS INSTRUMENTS RICHARDSON</t>
  </si>
  <si>
    <t>300 W RENNER RD; RICHARDSON, TX 75080</t>
  </si>
  <si>
    <t>COLLIN</t>
  </si>
  <si>
    <t>01/23/2026 12:22</t>
  </si>
  <si>
    <t>01/27/2026 12:22</t>
  </si>
  <si>
    <t>R1 RCTO-D</t>
  </si>
  <si>
    <t>VX-8A</t>
  </si>
  <si>
    <t>VOC GAS MIXTURE</t>
  </si>
  <si>
    <t>Reportable Quantity (30 TAC 101.1 (89)(A)(ii))</t>
  </si>
  <si>
    <t>Winter storm triggered a natural gas curtailment from utility provider. Thermal oxidizers ran unabated to satisfy the natural gas usage requirements.</t>
  </si>
  <si>
    <t>Site working to meet natural gas usage requirements set by utility provider. Site was able to prioritize keeping one RCTO online and abating. Site is also working to reduce natural gas consumption elsewhere in the process.</t>
  </si>
  <si>
    <t>Emission calculations based on recent test data of air pollution control equipment and mass balance of purchase data. The emissions reported are potentially covered by permit terms but reported out of an abundance of caution. Emissions for estimated natural gas curtailment window are included, however these are projected estimates.</t>
  </si>
  <si>
    <t>01/23/2026 09:30 PM</t>
  </si>
  <si>
    <t>452060</t>
  </si>
  <si>
    <t>RN100212109</t>
  </si>
  <si>
    <t>TOTALENERGIES PETROCHEMICALS &amp; REFINING USA LA PORTE PLANT</t>
  </si>
  <si>
    <t>1818 INDEPENDENCE PKWY S; LA PORTE, TX 77571</t>
  </si>
  <si>
    <t>HARRIS</t>
  </si>
  <si>
    <t>01/22/2026 13:19</t>
  </si>
  <si>
    <t>01/23/2026 11:00</t>
  </si>
  <si>
    <t>ES-805</t>
  </si>
  <si>
    <t>NSR Permit 3908B</t>
  </si>
  <si>
    <t>At 13:19 on January 22, a power interruption caused the shutdown of Trains 1, 2, 5, 6, 7, 8, and 9.</t>
  </si>
  <si>
    <t>Operations personnel worked to minimize the quantity and duration of the flaring. The venting that was necessary was directed to the North Flare (ES-205, ES-215) and the South Flare System (ES-805, ES-815).</t>
  </si>
  <si>
    <t>The quantity of hydrocarbons sent to the flares was obtained from the North Flare Online Monitoring System and the South Flare Online Monitoring System. NOx and CO emissions were calculated using measured heat load and TCEQ approved emission factors.</t>
  </si>
  <si>
    <t>01/23/2026 12:51 PM</t>
  </si>
  <si>
    <t>30 TAC 111.111</t>
  </si>
  <si>
    <t>Propylene (Propene)</t>
  </si>
  <si>
    <t>NSR Permit 21538</t>
  </si>
  <si>
    <t>452048</t>
  </si>
  <si>
    <t>RN110747128</t>
  </si>
  <si>
    <t>DELAWARE RANCH 11B CTB</t>
  </si>
  <si>
    <t>FROM PINE SPRINGS, TEXAS TAKE PARKVIEW DR TO US-180 E/US-62 E TURN R ON US-180 E/US-62 E AND GO 18.3 MI TO FM 652 TURN R ON FM 652 E AND GO APPROX 14 MI. TURN L ONTO LEASE ROAD FOR 0.3 MI. TURN L AND GO 2.6 MI. TURN R AND GO 1.5 MI. TURN L AND GO 1.7 MI.</t>
  </si>
  <si>
    <t>01/22/2026 12:16</t>
  </si>
  <si>
    <t>01/23/2026 5:43</t>
  </si>
  <si>
    <t>156406</t>
  </si>
  <si>
    <t>Due to low lube oil, the VRU shut down, which caused the tanks to vent.</t>
  </si>
  <si>
    <t>The field specialist added oil to the VRU and restarted it, which stopped the venting.</t>
  </si>
  <si>
    <t>01/23/2026 09:31 AM</t>
  </si>
  <si>
    <t>452046</t>
  </si>
  <si>
    <t>RN102547601</t>
  </si>
  <si>
    <t>MONAHANS WEST FIELD FACILITY</t>
  </si>
  <si>
    <t>3.0 MILES NORTH OF WICKETT ON FM 1219</t>
  </si>
  <si>
    <t>WARD</t>
  </si>
  <si>
    <t>01/22/2026 14:00</t>
  </si>
  <si>
    <t>01/23/2026 5:00</t>
  </si>
  <si>
    <t>2-inch Valve</t>
  </si>
  <si>
    <t>N/A</t>
  </si>
  <si>
    <t>106841</t>
  </si>
  <si>
    <t>Gas was vented to atmosphere due to a failed 2-inch valve on the compressor.</t>
  </si>
  <si>
    <t>Maintenance technicians responded immediately to investigate. Maintenance technicians repaired the failed 2-inch valve. Once the valve was repaired, normal operations resumed, and the emission event ended.</t>
  </si>
  <si>
    <t>For each gas component, calculate Net Molecular Weight (MW):Net MW (lb/lb-mole) =Mole% o!Component/100 x MW
ofComponent
Example using propane: Net MW = 8.7522/100 x 44.10 lb/lb-mole = 3.86 lb/lb-mole.</t>
  </si>
  <si>
    <t>01/23/2026 09:26 AM</t>
  </si>
  <si>
    <t>452036</t>
  </si>
  <si>
    <t>RN106330665</t>
  </si>
  <si>
    <t>WEST SEMINOLE SAN ANDRES UNIT RCF</t>
  </si>
  <si>
    <t>FROM SEMINOLE TX ON HWY 180 HEAD W FOR 9 MI TO FM 1757 GO NORTH FOR 0.5 MI TO OCCIDENTAL PERMIAN SIGN ON WEST SIDE OF RD TURN W ONTO LEASE</t>
  </si>
  <si>
    <t>01/22/2026 11:23</t>
  </si>
  <si>
    <t>01/22/2026 14:11</t>
  </si>
  <si>
    <t>Flare RCF</t>
  </si>
  <si>
    <t>FL-RCF</t>
  </si>
  <si>
    <t>Permit NO 108630</t>
  </si>
  <si>
    <t>''B'' REFRIGE Throw #1 RTD Failure</t>
  </si>
  <si>
    <t>Called out A/T, Called Field and ask to have Inlet Gas Cut</t>
  </si>
  <si>
    <t>01/22/2026 07:10 PM</t>
  </si>
  <si>
    <t>Permit NO108630</t>
  </si>
  <si>
    <t>452024</t>
  </si>
  <si>
    <t>RN108772245</t>
  </si>
  <si>
    <t>BLUE CUBE OPERATIONS</t>
  </si>
  <si>
    <t>2301 N BRAZOSPORT BLVD; FREEPORT, TX 77541</t>
  </si>
  <si>
    <t>01/21/2026 16:13</t>
  </si>
  <si>
    <t>01/21/2026 16:26</t>
  </si>
  <si>
    <t>A-19 Compressor Seals</t>
  </si>
  <si>
    <t>A19FU2</t>
  </si>
  <si>
    <t>Chlorine</t>
  </si>
  <si>
    <t>Title V 2202, NSR 3302</t>
  </si>
  <si>
    <t>Based on preliminary information, it appears that the release was on compressor seals</t>
  </si>
  <si>
    <t>The release was isolated</t>
  </si>
  <si>
    <t>Quantities determined using engineering calculations</t>
  </si>
  <si>
    <t>01/22/2026 04:18 PM</t>
  </si>
  <si>
    <t>452011</t>
  </si>
  <si>
    <t>RN102535077</t>
  </si>
  <si>
    <t>BLANCHARD REFINING GALVESTON BAY REFINERY</t>
  </si>
  <si>
    <t>2401 5TH AVE S; TEXAS CITY, TX 77590</t>
  </si>
  <si>
    <t>GALVESTON</t>
  </si>
  <si>
    <t>01/22/2026 4:15</t>
  </si>
  <si>
    <t>01/22/2026 5:45</t>
  </si>
  <si>
    <t>ES17</t>
  </si>
  <si>
    <t>47256</t>
  </si>
  <si>
    <t>The FCCU experienced some operational issues which caused there safety system to de-pressure the unit to the flare brining the unit to a safe state.</t>
  </si>
  <si>
    <t>The FCCU was de-pressured to the flare to minimize emissions.</t>
  </si>
  <si>
    <t>Engineering estimates and CEMS.</t>
  </si>
  <si>
    <t>01/22/2026 02:42 PM</t>
  </si>
  <si>
    <t>451997</t>
  </si>
  <si>
    <t>RN100209857</t>
  </si>
  <si>
    <t>CHEVRON PHILLIPS CHEMICAL PORT ARTHUR FACILITY</t>
  </si>
  <si>
    <t>2001 S GULFWAY DR; PORT ARTHUR, TX 77640</t>
  </si>
  <si>
    <t>JEFFERSON</t>
  </si>
  <si>
    <t>01/21/2026 11:12</t>
  </si>
  <si>
    <t>01/21/2026 14:46</t>
  </si>
  <si>
    <t>Flare 24</t>
  </si>
  <si>
    <t>F-40-FLARE</t>
  </si>
  <si>
    <t>1-Butene</t>
  </si>
  <si>
    <t>NSR Permit 21101 (as VOC)</t>
  </si>
  <si>
    <t>Off-spec ethylene product was routed to the flare for destruction, as designed.</t>
  </si>
  <si>
    <t>Unit rate was reduced. Once the product properties returned to within specification, flaring ended.</t>
  </si>
  <si>
    <t>Emissions estimates are based on engineering calculations and process data gathered from the flare composition analyzers and flow meters.</t>
  </si>
  <si>
    <t>01/22/2026 10:36 AM</t>
  </si>
  <si>
    <t>Acetylene</t>
  </si>
  <si>
    <t>Butadiene, 1-3</t>
  </si>
  <si>
    <t>Butane</t>
  </si>
  <si>
    <t>C5+</t>
  </si>
  <si>
    <t>Cis-2-butene</t>
  </si>
  <si>
    <t>NSR Permit 21101</t>
  </si>
  <si>
    <t>Isobutane</t>
  </si>
  <si>
    <t>Propylene</t>
  </si>
  <si>
    <t>Trans-Butene</t>
  </si>
  <si>
    <t>C4+</t>
  </si>
  <si>
    <t>Cyclohexane</t>
  </si>
  <si>
    <t>451996</t>
  </si>
  <si>
    <t>01/21/2026 21:11</t>
  </si>
  <si>
    <t>01/21/2026 22:48</t>
  </si>
  <si>
    <t>water tanks</t>
  </si>
  <si>
    <t>106352</t>
  </si>
  <si>
    <t>A dump on an inlet vessel was leaking, led to atmospheric venting.</t>
  </si>
  <si>
    <t>Identified the leaking point, cleaned dump valve box to solve dump valve hung open problem, stopped venting.</t>
  </si>
  <si>
    <t>01/22/2026 10:12 AM</t>
  </si>
  <si>
    <t>451995</t>
  </si>
  <si>
    <t>RN105630461</t>
  </si>
  <si>
    <t>VICTORIA WEST PORT</t>
  </si>
  <si>
    <t>1750 FM 1432; VICTORIA, TX 77905</t>
  </si>
  <si>
    <t>VICTORIA</t>
  </si>
  <si>
    <t>01/19/2026 7:07</t>
  </si>
  <si>
    <t>01/19/2026 12:37</t>
  </si>
  <si>
    <t>Kiln</t>
  </si>
  <si>
    <t>KILN-1</t>
  </si>
  <si>
    <t>164399</t>
  </si>
  <si>
    <t>A preliminary evaluation determined that the product's quality resulted in a cohesive (sticky) consistency. The pressure in the product collectors dropped but did not exceed the design limits. This led to restricted flow through the product collectors. The pulsing system used in cleaning the product collectors had limited efficiency, which hindered the ability to pull the reaction away from the discharge end of the kiln. Consequently, the heat mixed with the cooling sprays and WIP dust escape through the firing room/cooler area. There was no damage to the product collectors.</t>
  </si>
  <si>
    <t>We cut feed right away. We did not reintroduce any feed for 30 minutes. Once we began to introduce feed back into the process, we did so at a reduced rate. We did this throughout the event, bringing down the amount of feed introduced into the process gradually until the reaction could be successfully moved away from the discharge end of the kiln, thereby resolving the event. The process involved a gradual reduction of the feed rate from 15 tons to 12 tons.</t>
  </si>
  <si>
    <t>Existing emissions calculation in permit-AP 42, Section 1.4 and Zinc speciation data.</t>
  </si>
  <si>
    <t>UNKNOWN</t>
  </si>
  <si>
    <t>Lead</t>
  </si>
  <si>
    <t>165399</t>
  </si>
  <si>
    <t>PM (unspeciated)</t>
  </si>
  <si>
    <t>164399: AMOUNT AND LIMIT ARE FOR PM/PM10/PM2.5</t>
  </si>
  <si>
    <t>451991</t>
  </si>
  <si>
    <t>RN110723897</t>
  </si>
  <si>
    <t>SJRR POWER PEAKING FACILITY</t>
  </si>
  <si>
    <t>18511 BEAUMONT HWY CHANNELVIEW TX 77049</t>
  </si>
  <si>
    <t>01/28/2026 0:00</t>
  </si>
  <si>
    <t>MAINTENANCE</t>
  </si>
  <si>
    <t>LIG Unit 1</t>
  </si>
  <si>
    <t>UNIT 1</t>
  </si>
  <si>
    <t>NH3</t>
  </si>
  <si>
    <t>155895</t>
  </si>
  <si>
    <t>Combustion tuning to improve unit characteristics in freezing ambient conditions.</t>
  </si>
  <si>
    <t>Short term tuning event to improve long term unit and emissions performance.</t>
  </si>
  <si>
    <t>NOx CEMS and operator rounds throughout the day.</t>
  </si>
  <si>
    <t>01/22/2026 08:13 AM</t>
  </si>
  <si>
    <t>O-4153</t>
  </si>
  <si>
    <t>451988</t>
  </si>
  <si>
    <t>01/21/2026 8:36</t>
  </si>
  <si>
    <t>01/21/2026 11:00</t>
  </si>
  <si>
    <t>Permit Number 108630</t>
  </si>
  <si>
    <t>PLANT INLET VALVE CLOSED OFF DUE TO OVERPRESSURING. AS A RESULT ALL OF OUR COMPRESSORS SHUT DOWN AND CAUSED THE INITIAL FLARING. WHEN INLET VALVE ISSUE WAS RESOLVED, WE STARTED TO COME UP WITH THE PLANT AND OVERPRESSURING FROM FIELD LED TO PLANT FLARING SOME MORE.</t>
  </si>
  <si>
    <t>FIELD ESD AND THEY ALSO CLOSED OFF SOME WELLS TO RELIEVE PLANT PRESSURE. AT THE PLANT WE EQUALIZED PLANT AND FIELD PRESSURE TO BE ABLE TO OPEN INLET VALVE AND BE ABLE TO START PLANT UP AGAIN.</t>
  </si>
  <si>
    <t>01/21/2026 06:38 PM</t>
  </si>
  <si>
    <t>451987</t>
  </si>
  <si>
    <t>RN102805272</t>
  </si>
  <si>
    <t>EAST TEXAS GAS PLANT</t>
  </si>
  <si>
    <t>2628 US HIGHWAY 79 N; CARTHAGE, TX 75633</t>
  </si>
  <si>
    <t>PANOLA</t>
  </si>
  <si>
    <t>01/21/2026 4:00</t>
  </si>
  <si>
    <t>01/21/2026 11:45</t>
  </si>
  <si>
    <t>2C2 Turbine</t>
  </si>
  <si>
    <t>FUG-2</t>
  </si>
  <si>
    <t>Butane, N-</t>
  </si>
  <si>
    <t>NSR 8925</t>
  </si>
  <si>
    <t>Early in the morning of January 21st at the East Texas Plant, a third-party electrical transformer shorted out causing the plant's outlet valves to close and shutdown the turbines (EPNs 3A, 59B, and C-5B) due to high discharge pressure. Because the plant's outlet valves were closed, this also resulted in high pressure within the plant process causing the process safety valves (8, 9028, and 20) to open and relieve gas to atmosphere in order to protect plant personnel and equipment. During this time gas was also diverted to the emergency flare (EPN 72).</t>
  </si>
  <si>
    <t>Once the third-party electrical transformer was repaired and electrical service restored, plant personnel were able to restart the plant and resume normal operations.</t>
  </si>
  <si>
    <t>Standard engineering calculations (example) Propane = (((.5050 mole% / 100) * 20 mcf * 1000)/379 scf per lb mole @ 60F and 14.7 psia) * 44 molecular weight = 1.173 lb</t>
  </si>
  <si>
    <t>01/21/2026 05:49 PM</t>
  </si>
  <si>
    <t>Hexane Plus</t>
  </si>
  <si>
    <t>Isopentane</t>
  </si>
  <si>
    <t>NATURAL GAS</t>
  </si>
  <si>
    <t>Pentane, N-</t>
  </si>
  <si>
    <t>451977</t>
  </si>
  <si>
    <t>RN100218247</t>
  </si>
  <si>
    <t>KETJEN PASADENA PLANT</t>
  </si>
  <si>
    <t>2500 N SOUTH ST; PASADENA, TX 77503</t>
  </si>
  <si>
    <t>01/20/2026 16:00</t>
  </si>
  <si>
    <t>01/21/2026 16:00</t>
  </si>
  <si>
    <t>Process Canal</t>
  </si>
  <si>
    <t>K-B-0</t>
  </si>
  <si>
    <t>Toluene</t>
  </si>
  <si>
    <t>PBR</t>
  </si>
  <si>
    <t>At 1/20/2026 4:00 PM, Ketjen became aware of a release of organic material to its process wastewater system. Final emission estimates are still being determined, but it is possible that an RQ was exceeded for Octene, Decane, Dodecane, Toluene. There is no impact off-site. All wastewater is contained within the site wastewater system. Clean up efforts are ongoing.</t>
  </si>
  <si>
    <t>Cleanup efforts are ongoing</t>
  </si>
  <si>
    <t>Engineering estimates.</t>
  </si>
  <si>
    <t>01/21/2026 03:57 PM</t>
  </si>
  <si>
    <t>451890</t>
  </si>
  <si>
    <t>RN100210517</t>
  </si>
  <si>
    <t>VALERO MCKEE REFINERY</t>
  </si>
  <si>
    <t>6701 FM 119; SUNRAY, TX 79086</t>
  </si>
  <si>
    <t>MOORE</t>
  </si>
  <si>
    <t>01/20/2026 8:54</t>
  </si>
  <si>
    <t>01/22/2026 8:54</t>
  </si>
  <si>
    <t>FCCU Stack Vent</t>
  </si>
  <si>
    <t>V-20</t>
  </si>
  <si>
    <t>Permit No. 9708/PSDTX861M3</t>
  </si>
  <si>
    <t>Maintenance activities in Complex 1.</t>
  </si>
  <si>
    <t>Refinery personnel followed established procedures to carry out a controlled and managed response to minimize emissions. The refinery did not receive any complaints from neighbors and based on its knowledge and understanding of the event, did not cause or contribute to a condition of air pollution.</t>
  </si>
  <si>
    <t>COMS data, CEMS data, process analyzers, and engineering calculations were used to determine the quantities associated with this event.</t>
  </si>
  <si>
    <t>01/20/2026 05:42 PM</t>
  </si>
  <si>
    <t>451799</t>
  </si>
  <si>
    <t>RN102190139</t>
  </si>
  <si>
    <t>JAVELINA GAS PROCESSING FACILITY</t>
  </si>
  <si>
    <t>5314 IH 37; CORPUS CHRISTI, TX 78407</t>
  </si>
  <si>
    <t>NUECES</t>
  </si>
  <si>
    <t>01/19/2026 3:00</t>
  </si>
  <si>
    <t>01/19/2026 4:00</t>
  </si>
  <si>
    <t>5</t>
  </si>
  <si>
    <t>Air Permit 19296</t>
  </si>
  <si>
    <t>Sulfur dioxide (SO2) exceedance due to customer's plant process upset.</t>
  </si>
  <si>
    <t>Contacted customer to address high waste gas flow to flare.</t>
  </si>
  <si>
    <t>Continuous Emissions Monitoring System (CEMS) and Distributed Control System (DCS)</t>
  </si>
  <si>
    <t>01/19/2026 10:53 AM</t>
  </si>
  <si>
    <t>451383</t>
  </si>
  <si>
    <t>01/20/2026 12:00</t>
  </si>
  <si>
    <t>01/20/2026 12:01</t>
  </si>
  <si>
    <t>AIR SHUTDOWN</t>
  </si>
  <si>
    <t>EMERFLARE</t>
  </si>
  <si>
    <t>Permit Number 8414,PSDTX32M4,PSDTX485M1</t>
  </si>
  <si>
    <t>this AIR SHUTDOWN Planned EVENT was canceled .This event did not take place</t>
  </si>
  <si>
    <t>01/08/2026 08:35 AM</t>
  </si>
  <si>
    <t>Temp</t>
  </si>
  <si>
    <t>16 events</t>
  </si>
  <si>
    <t>Oxygen</t>
  </si>
  <si>
    <t>Gas Supply</t>
  </si>
  <si>
    <t>2 events</t>
  </si>
  <si>
    <t>INCIDENT SUM(POUNDS)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</si>
</sst>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u/>
      <sz val="11"/>
      <color theme="10"/>
      <name val="Calibri"/>
      <family val="2"/>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CC"/>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1">
    <xf numFmtId="0" fontId="0" fillId="0" borderId="0" xfId="0"/>
    <xf numFmtId="0" fontId="1" fillId="0" borderId="0" xfId="1" applyAlignment="1" applyProtection="1"/>
    <xf numFmtId="0" fontId="0" fillId="0" borderId="0" xfId="0" applyAlignment="1">
      <alignment wrapText="1"/>
    </xf>
    <xf numFmtId="0" fontId="1" fillId="2" borderId="0" xfId="1" applyFill="1" applyAlignment="1" applyProtection="1"/>
    <xf numFmtId="0" fontId="0" fillId="2" borderId="0" xfId="0" applyFill="1"/>
    <xf numFmtId="0" fontId="0" fillId="2" borderId="0" xfId="0" applyFill="1" applyAlignment="1">
      <alignment wrapText="1"/>
    </xf>
    <xf numFmtId="0" fontId="1" fillId="3" borderId="0" xfId="1" applyFill="1" applyAlignment="1" applyProtection="1"/>
    <xf numFmtId="0" fontId="0" fillId="3" borderId="0" xfId="0" applyFill="1"/>
    <xf numFmtId="0" fontId="0" fillId="3" borderId="0" xfId="0" applyFill="1" applyAlignment="1">
      <alignment wrapText="1"/>
    </xf>
    <xf numFmtId="0" fontId="1" fillId="4" borderId="0" xfId="1" applyFill="1" applyAlignment="1" applyProtection="1"/>
    <xf numFmtId="0" fontId="0" fillId="4" borderId="0" xfId="0" applyFill="1"/>
    <xf numFmtId="0" fontId="0" fillId="4" borderId="0" xfId="0" applyFill="1" applyAlignment="1">
      <alignment wrapText="1"/>
    </xf>
    <xf numFmtId="0" fontId="1" fillId="5" borderId="0" xfId="1" applyFill="1" applyAlignment="1" applyProtection="1"/>
    <xf numFmtId="0" fontId="0" fillId="5" borderId="0" xfId="0" applyFill="1"/>
    <xf numFmtId="0" fontId="0" fillId="5" borderId="0" xfId="0" applyFill="1" applyAlignment="1">
      <alignment wrapText="1"/>
    </xf>
    <xf numFmtId="0" fontId="1" fillId="6" borderId="0" xfId="1" applyFill="1" applyAlignment="1" applyProtection="1"/>
    <xf numFmtId="0" fontId="0" fillId="6" borderId="0" xfId="0" applyFill="1"/>
    <xf numFmtId="0" fontId="0" fillId="6" borderId="0" xfId="0" applyFill="1" applyAlignment="1">
      <alignment wrapText="1"/>
    </xf>
    <xf numFmtId="3" fontId="0" fillId="0" borderId="0" xfId="0" applyNumberFormat="1"/>
    <xf numFmtId="0" fontId="0" fillId="0" borderId="0" xfId="0" pivotButton="1"/>
    <xf numFmtId="0" fontId="0" fillId="0" borderId="0" xfId="0" applyAlignment="1">
      <alignment horizontal="left"/>
    </xf>
  </cellXfs>
  <cellStyles count="2">
    <cellStyle name="Hyperlink" xfId="1"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rian Shelley" refreshedDate="46048.749408564814" createdVersion="8" refreshedVersion="8" minRefreshableVersion="3" recordCount="100" xr:uid="{B312AEE8-422A-4370-85A5-222376DBEBBA}">
  <cacheSource type="worksheet">
    <worksheetSource ref="A1:AA101" sheet="Cases - flagged gas plants only"/>
  </cacheSource>
  <cacheFields count="27">
    <cacheField name="INCIDENT NO." numFmtId="0">
      <sharedItems/>
    </cacheField>
    <cacheField name="RN" numFmtId="0">
      <sharedItems/>
    </cacheField>
    <cacheField name="RE NAME" numFmtId="0">
      <sharedItems count="33">
        <s v="MEANS MCS"/>
        <s v="BRYANT G 42 BOOSTER STATION"/>
        <s v="BRYANT G NORTH COMPRESSOR STATION"/>
        <s v="BRYANT G 42HZ CENTRAL TANK BATTERY"/>
        <s v="BRYANT G 41 CENTRAL TANK BATTERY"/>
        <s v="BRYANT G SECTION 28 CENTRAL TANK BATTERY"/>
        <s v="BRYANT G SECTION 14 CENTRAL TANK BATTERY"/>
        <s v="GODLEY PLANT"/>
        <s v="CHOCOLATE BAYOU PLANT"/>
        <s v="WEST SALE RANCH COMPRESSOR STATION"/>
        <s v="SPACKLER BOOSTER STATION"/>
        <s v="DR A CS 17-1"/>
        <s v="BRYANT G 26 CTB"/>
        <s v="HAYHURST TX SCARLETT 2 CTB"/>
        <s v="INEOS OLIGOMERS CHOCOLATE BAYOU"/>
        <s v="MIDWAY GAS PLANT"/>
        <s v="HIGH PLAINS GAS PLANT"/>
        <s v="GATEWAY GAS PLANT"/>
        <s v="BENEDUM GAS PLANT"/>
        <s v="BULL MOOSE GAS PLANT"/>
        <s v="MAKO COMPRESSOR STATION"/>
        <s v="PEMBROOK COMPRESSOR STATION"/>
        <s v="MIMS COMPRESSOR STATION"/>
        <s v="LEGACY GAS PLANT"/>
        <s v="DRIVER GAS PLANT"/>
        <s v="BUFFALO GAS PLANT"/>
        <s v="GREENWOOD GAS PLANT"/>
        <s v="MCELROY SOUR GAS INJECTION WELL"/>
        <s v="LENORAH GAS PLANT"/>
        <s v="MARTIN COUNTY GAS PLANT"/>
        <s v="RED LAKE GAS PLANT"/>
        <s v="SALE RANCH GAS PLANT"/>
        <s v="HEIDELBERG 30-31 BATTERY"/>
      </sharedItems>
    </cacheField>
    <cacheField name="PHYSICAL LOCATION" numFmtId="0">
      <sharedItems longText="1"/>
    </cacheField>
    <cacheField name="COUNTY" numFmtId="0">
      <sharedItems count="10">
        <s v="ANDREWS"/>
        <s v="MIDLAND"/>
        <s v="JOHNSON"/>
        <s v="BRAZORIA"/>
        <s v="MARTIN"/>
        <s v="CULBERSON"/>
        <s v="CRANE"/>
        <s v="REAGAN"/>
        <s v="UPTON"/>
        <s v="WINKLER"/>
      </sharedItems>
    </cacheField>
    <cacheField name="TCEQ REGION" numFmtId="0">
      <sharedItems containsSemiMixedTypes="0" containsString="0" containsNumber="1" containsInteger="1" minValue="4" maxValue="12"/>
    </cacheField>
    <cacheField name="START DATE/TIME" numFmtId="0">
      <sharedItems/>
    </cacheField>
    <cacheField name="END DATE/TIME" numFmtId="0">
      <sharedItems/>
    </cacheField>
    <cacheField name="EVENT TYPE" numFmtId="0">
      <sharedItems/>
    </cacheField>
    <cacheField name="EMISSION POINT NAME" numFmtId="0">
      <sharedItems/>
    </cacheField>
    <cacheField name="EPN" numFmtId="0">
      <sharedItems/>
    </cacheField>
    <cacheField name="CONTAMINANT" numFmtId="0">
      <sharedItems/>
    </cacheField>
    <cacheField name="EST QUANTITY/OPACITY" numFmtId="0">
      <sharedItems containsSemiMixedTypes="0" containsString="0" containsNumber="1" minValue="0.1" maxValue="59700"/>
    </cacheField>
    <cacheField name="ESTIMATED IND" numFmtId="0">
      <sharedItems containsNonDate="0" containsString="0" containsBlank="1"/>
    </cacheField>
    <cacheField name="AMOUNT UNK IND" numFmtId="0">
      <sharedItems containsNonDate="0" containsString="0" containsBlank="1"/>
    </cacheField>
    <cacheField name="UNITS" numFmtId="0">
      <sharedItems/>
    </cacheField>
    <cacheField name="EMISSION LIMIT" numFmtId="0">
      <sharedItems containsSemiMixedTypes="0" containsString="0" containsNumber="1" minValue="0" maxValue="359.13"/>
    </cacheField>
    <cacheField name="LIMIT UNITS" numFmtId="0">
      <sharedItems/>
    </cacheField>
    <cacheField name="AUTHORIZATION COMMENT" numFmtId="0">
      <sharedItems/>
    </cacheField>
    <cacheField name="COMMENT NO" numFmtId="0">
      <sharedItems containsNonDate="0" containsString="0" containsBlank="1"/>
    </cacheField>
    <cacheField name="Cause of Emission Event" numFmtId="0">
      <sharedItems longText="1"/>
    </cacheField>
    <cacheField name="Actions Taken" numFmtId="0">
      <sharedItems longText="1"/>
    </cacheField>
    <cacheField name="Basis Used to Determine Quantities and Any Additional Information Necessary to Evaluate the Event" numFmtId="0">
      <sharedItems longText="1"/>
    </cacheField>
    <cacheField name="Initial Notification:" numFmtId="0">
      <sharedItems/>
    </cacheField>
    <cacheField name="Hours Elapsed:" numFmtId="0">
      <sharedItems containsSemiMixedTypes="0" containsString="0" containsNumber="1" minValue="1.7333333333954215" maxValue="90"/>
    </cacheField>
    <cacheField name="Emissions Rate (lbs/hr):" numFmtId="0">
      <sharedItems containsSemiMixedTypes="0" containsString="0" containsNumber="1" minValue="4.2241126430092946E-3" maxValue="2907.6404493735463"/>
    </cacheField>
    <cacheField name="Flag(Y/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s v="452154"/>
    <s v="RN107061194"/>
    <x v="0"/>
    <s v="FROM HWY 115 &amp; US 385 HEAD N ON US 385 1.9 MI R ON TAYLOR RD 2.4 MI L ON NE 2001 4.9 MI R ON LR 1.1 MI L ON LR 0.5 MI"/>
    <x v="0"/>
    <n v="7"/>
    <s v="01/23/2026 0:00"/>
    <s v="01/24/2026 2:00"/>
    <s v="EMISSIONS EVENT"/>
    <s v="FLARE"/>
    <s v="FLARE"/>
    <s v="Sulfur dioxide"/>
    <n v="500"/>
    <m/>
    <m/>
    <s v="POUNDS"/>
    <n v="1"/>
    <s v="LBS/HR"/>
    <s v="116189"/>
    <m/>
    <s v="The cause of the event was due to an unforeseen power outage as a result of inclement weather. Hilcorp Energy Company initially notified ee@tceq.texas.gov and steers@tceq.texas.gov via email within 24 hours of the start of the event (1/24/2026 @ 10:40) due to STEERS login issue. Kendra Houston, with the TCEQ, acknowledged the notification and responded back on 1/24/2026 @ 21:51."/>
    <s v="Sales gas was sent to the high-pressure flare for combustion control in an effort to minimize emissions."/>
    <s v="The emissions from the event were quantified based on site-specific analyses, operating parameters, and duration of each event."/>
    <s v="01/26/2026 02:04 PM"/>
    <n v="26.000000000058208"/>
    <n v="19.230769230726178"/>
    <s v="Y"/>
  </r>
  <r>
    <s v="452152"/>
    <s v="RN108011123"/>
    <x v="1"/>
    <s v="FR MIDLAND GO S ON S BIG SPRING ST TO W MISSOURI AVE GO 0.8 MI CONT ONTO RANKIN HWY GO 1 MI CONT ONTO TX 349 S GO 3.1 MI TURN R ON W CR 140 GO 2 MI TURN L ON S CR 1210 S MIDKIFF RD GO 2.65 MI TURN R GO 1.2 MI TURN L GO 0.25 MI TURN R GO 0.8 MI SITE ON L"/>
    <x v="1"/>
    <n v="7"/>
    <s v="01/24/2026 0:57"/>
    <s v="01/25/2026 16:53"/>
    <s v="EMISSIONS EVENT"/>
    <s v="Tanks"/>
    <s v="TK-FUG"/>
    <s v="Natural Gas VOCs"/>
    <n v="5001"/>
    <m/>
    <m/>
    <s v="POUNDS"/>
    <n v="0"/>
    <s v=" "/>
    <s v="147831"/>
    <m/>
    <s v="Still investigating..._x000a_This emission event was in a listed county and directly related to the severe winter weather disaster proclaimed by Texas Governor Greg Abbott on January 22, 2026."/>
    <s v="Still investigating..._x000a_All facilities and emissions control devices at this site are operating as designed and, where applicable, are authorized. Chevron field personnel will execute practicable measures to minimize emissions."/>
    <s v="Reportable quantities, process knowledge, excel spreadsheet, metered volumes, and gas analysis were used in the calculations."/>
    <s v="01/26/2026 01:32 PM"/>
    <n v="39.933333333407063"/>
    <n v="125.2337228712212"/>
    <s v="Y"/>
  </r>
  <r>
    <s v="452147"/>
    <s v="RN109616813"/>
    <x v="2"/>
    <s v="FROM THE INTX OF IH 20 &amp; FM RD 1788 IN ODESSA GO S ON FM RD 1788 APPROX 3.28 MI TURN L &amp; GO E ON W CR 160 FOR APPROX 2.49 MI TURN L &amp; GO N ON LEASE RD APPROX 1.17 MI TURN R &amp; GO E APPROX 0.12 MI &amp; THE SITE IS ON THE N SIDE OF THE RD"/>
    <x v="1"/>
    <n v="7"/>
    <s v="01/24/2026 15:40"/>
    <s v="01/26/2026 23:59"/>
    <s v="EMISSIONS EVENT"/>
    <s v="Tanks"/>
    <s v="TK-FUG"/>
    <s v="Natural Gas VOCs"/>
    <n v="5001"/>
    <m/>
    <m/>
    <s v="POUNDS"/>
    <n v="0"/>
    <s v=" "/>
    <s v="148889"/>
    <m/>
    <s v="Still investigating..._x000a_This emission event was in a listed county and directly related to the severe winter weather disaster proclaimed by Texas Governor Greg Abbott on January 22, 2026."/>
    <s v="Still investigating..._x000a_All facilities and emissions control devices at this site are operating as designed and, where applicable, are authorized. Chevron field personnel will execute practicable measures to minimize emissions."/>
    <s v="Reportable quantities, process knowledge, excel spreadsheet, metered volumes, and gas analysis were used in the calculations."/>
    <s v="01/26/2026 12:57 PM"/>
    <n v="56.316666666534729"/>
    <n v="88.801420538828935"/>
    <s v="Y"/>
  </r>
  <r>
    <s v="452145"/>
    <s v="RN108695552"/>
    <x v="3"/>
    <s v="S BIG SPRING ST W MISSOURI AVE FOR 0.8 MI TAKE RANKIN HIGHWAY FOR 1 MI CONT ON TX 349 S FOR 3.1 MI R ON W CR 140 GO 2 MI L ON S CR 1210 FOR 2.65 MI R ON FIELD RD FOR 1.2 MI L ON FIELD RD FOR 0.7 MI R ON FIELD RD FOR 0.8 MI L ON FIELD RD FOR 0.4 MI SITE IS"/>
    <x v="1"/>
    <n v="7"/>
    <s v="01/24/2026 15:10"/>
    <s v="01/26/2026 23:59"/>
    <s v="EMISSIONS EVENT"/>
    <s v="Tanks"/>
    <s v="TK-VENT"/>
    <s v="H2S"/>
    <n v="0.24"/>
    <m/>
    <m/>
    <s v="POUNDS"/>
    <n v="0"/>
    <s v=" "/>
    <s v="134547"/>
    <m/>
    <s v="O2 issues and hatches remained frozen open during the winter storm, resulted in the tanks venting._x000a_This emission event was in a listed county and directly related to the severe winter weather disaster proclaimed by Texas Governor Greg Abbott on January 22, 2026."/>
    <s v="The production operator shut down the VRU to investigate the oxygen issues, performed troubleshooting, and is currently waiting for the contractor to arrive and repair the hatches."/>
    <s v="Reportable quantities, process knowledge, excel spreadsheet, metered volumes, and gas analysis were used in the calculations."/>
    <s v="01/26/2026 12:25 PM"/>
    <n v="56.816666666592937"/>
    <n v="4.2241126430092946E-3"/>
    <s v="Y"/>
  </r>
  <r>
    <s v="452145"/>
    <s v="RN108695552"/>
    <x v="3"/>
    <s v="S BIG SPRING ST W MISSOURI AVE FOR 0.8 MI TAKE RANKIN HIGHWAY FOR 1 MI CONT ON TX 349 S FOR 3.1 MI R ON W CR 140 GO 2 MI L ON S CR 1210 FOR 2.65 MI R ON FIELD RD FOR 1.2 MI L ON FIELD RD FOR 0.7 MI R ON FIELD RD FOR 0.8 MI L ON FIELD RD FOR 0.4 MI SITE IS"/>
    <x v="1"/>
    <n v="7"/>
    <s v="01/24/2026 15:10"/>
    <s v="01/26/2026 23:59"/>
    <s v="EMISSIONS EVENT"/>
    <s v="Tanks"/>
    <s v="TK-VENT"/>
    <s v="Natural Gas VOCs"/>
    <n v="18782"/>
    <m/>
    <m/>
    <s v="POUNDS"/>
    <n v="0"/>
    <s v=" "/>
    <s v="134547"/>
    <m/>
    <s v="O2 issues and hatches remained frozen open during the winter storm, resulted in the tanks venting._x000a_This emission event was in a listed county and directly related to the severe winter weather disaster proclaimed by Texas Governor Greg Abbott on January 22, 2026."/>
    <s v="The production operator shut down the VRU to investigate the oxygen issues, performed troubleshooting, and is currently waiting for the contractor to arrive and repair the hatches."/>
    <s v="Reportable quantities, process knowledge, excel spreadsheet, metered volumes, and gas analysis were used in the calculations."/>
    <s v="01/26/2026 12:25 PM"/>
    <n v="56.816666666592937"/>
    <n v="330.57201525416906"/>
    <s v="Y"/>
  </r>
  <r>
    <s v="452144"/>
    <s v="RN109162370"/>
    <x v="4"/>
    <s v="FROM INTX OF INTERSTATE 20 E &amp; S CR 1210 GO S ON S CR 1210 9.7 MI TURN R ON LEASE RD GO 0.2 MI TURN L CONTINUE ON LEASE RD &amp; GO 1.3 MI TO 4 WAY INTX SITE IS ON THE SW CORNER OF THE 4 WAY INTX"/>
    <x v="1"/>
    <n v="7"/>
    <s v="01/24/2026 1:10"/>
    <s v="01/26/2026 23:59"/>
    <s v="EMISSIONS EVENT"/>
    <s v="Tanks"/>
    <s v="TK-VENT"/>
    <s v="Natural Gas VOCs"/>
    <n v="29295"/>
    <m/>
    <m/>
    <s v="POUNDS"/>
    <n v="0"/>
    <s v=" "/>
    <s v="139907"/>
    <m/>
    <s v="O2 issues and hatches remained frozen open during the winter storm, resulted in the tanks venting._x000a_This emission event was in a listed county and directly related to the severe winter weather disaster proclaimed by Texas Governor Greg Abbott on January 22, 2026."/>
    <s v="The production operator shut down the VRU to investigate the oxygen issues, performed troubleshooting, and is currently waiting for the contractor to arrive and repair the hatches."/>
    <s v="Reportable quantities, process knowledge, excel spreadsheet, metered volumes, and gas analysis were used in the calculations."/>
    <s v="01/26/2026 12:16 PM"/>
    <n v="70.816666666651145"/>
    <n v="413.67380560140862"/>
    <s v="Y"/>
  </r>
  <r>
    <s v="452143"/>
    <s v="RN109950394"/>
    <x v="5"/>
    <s v="FROM INTX OF INTERSTATE 20 &amp; S CR 1270 GO S ON CR 1270 FOR 3.6 MI TURN L ON W CR 160 &amp; CONTINUE FOR 1.4 MI TURN L &amp; FOLLOW LEASE RD FOR 1.6 MI TURN L ONTO LEASE RD &amp; CONTINUE FOR 0.3 MI TO THE SITE ON R"/>
    <x v="1"/>
    <n v="7"/>
    <s v="01/24/2026 8:33"/>
    <s v="01/26/2026 23:59"/>
    <s v="EMISSIONS EVENT"/>
    <s v="Tanks"/>
    <s v="TK-FUG"/>
    <s v="Natural Gas VOCs"/>
    <n v="11782"/>
    <m/>
    <m/>
    <s v="POUNDS"/>
    <n v="0"/>
    <s v=" "/>
    <s v="148549"/>
    <m/>
    <s v="O2 issues and hatches remained frozen open during the winter storm, resulted in the tanks venting._x000a_This emission event was in a listed county and directly related to the severe winter weather disaster proclaimed by Texas Governor Greg Abbott on January 22, 2026."/>
    <s v="The production operator shut down the VRU to investigate the oxygen issues, performed troubleshooting, and is currently waiting for the contractor to arrive and repair the hatches."/>
    <s v="Reportable quantities, process knowledge, excel spreadsheet, metered volumes, and gas analysis were used in the calculations."/>
    <s v="01/26/2026 12:06 PM"/>
    <n v="63.433333333348855"/>
    <n v="185.73830793479428"/>
    <s v="Y"/>
  </r>
  <r>
    <s v="452137"/>
    <s v="RN109935247"/>
    <x v="6"/>
    <s v="FROM THE INTX OF INTERSTATE HIGHWAY 20 &amp; NORTH TEXAS 349 GO S ON TEXAS 349 APPROX 9.1 MI TURN L GO ONTO LEASE RD &amp; GO E APPROX 0.5 MI TURN R TO THE SITE"/>
    <x v="1"/>
    <n v="7"/>
    <s v="01/24/2026 2:50"/>
    <s v="01/24/2026 22:10"/>
    <s v="EMISSIONS EVENT"/>
    <s v="Tanks"/>
    <s v="TK-VENT"/>
    <s v="Natural Gas VOCs"/>
    <n v="10641"/>
    <m/>
    <m/>
    <s v="POUNDS"/>
    <n v="0"/>
    <s v=" "/>
    <s v="148379"/>
    <m/>
    <s v="O2 issues and hatches remained frozen open during the winter storm, resulted in the tanks venting._x000a_This emission event was in a listed county and directly related to the severe winter weather disaster proclaimed by Texas Governor Greg Abbott on January 22, 2026."/>
    <s v="The production operator shut down the VRU to investigate the oxygen issues, performed troubleshooting, and is currently waiting for the contractor to arrive and repair the hatches."/>
    <s v="Reportable quantities, process knowledge, excel spreadsheet, metered volumes, and gas analysis were used in the calculations."/>
    <s v="01/26/2026 11:40 AM"/>
    <n v="19.333333333313931"/>
    <n v="550.39655172469031"/>
    <s v="Y"/>
  </r>
  <r>
    <s v="452124"/>
    <s v="RN104928676"/>
    <x v="7"/>
    <s v="FROM HWY 171 &amp; N PEARSON ST INTXN IN GODLEY TAKE N PERSON ST N 3.5 MI TO CR 916 TURN LEFT ON CR 916 &amp; GO 1 1/4 MI TO SITE ON LEFT"/>
    <x v="2"/>
    <n v="4"/>
    <s v="01/25/2026 6:35"/>
    <s v="01/25/2026 8:19"/>
    <s v="EXCESS OPACITY"/>
    <s v="Vapor Combustor-1000 GPM Amine Unit"/>
    <s v="VC-732"/>
    <s v="Opacity"/>
    <n v="50"/>
    <m/>
    <m/>
    <s v="% OPACITY"/>
    <n v="0"/>
    <s v=" "/>
    <s v="No Specific Emissions Authorized"/>
    <m/>
    <s v="Inclement weather froze the inlet valve in the open position on the Inlet Treater Vapor Combustor which led to flash gases from the TEG flash tank to flow into the Vapor Combustor, causing the opacity event."/>
    <s v="Vapor Combustor was shut down and the valve was made operational again before returning the unit to service."/>
    <s v="Engineering Calculations and Process Knowledge Calculations are based on the following example formula: Lbs emitted = (Mcf of gas) * (mole fraction of H2S - 0.34) * 1000 * (mole fraction of SO2 - 64.07) / API's standard moles per cubic foot - 379.49) *(conversion factor for H2S to SO2 - 0.98)."/>
    <s v="01/25/2026 09:52 PM"/>
    <n v="1.7333333333954215"/>
    <n v="28.846153845120575"/>
    <s v="Y"/>
  </r>
  <r>
    <s v="452121"/>
    <s v="RN100238708"/>
    <x v="8"/>
    <s v="2 MI S OF INTX OF FM 2917 AND FM 2004"/>
    <x v="3"/>
    <n v="12"/>
    <s v="01/25/2026 9:00"/>
    <s v="01/25/2026 18:00"/>
    <s v="EMISSIONS EVENT"/>
    <s v="No. 1 Olefins Flare"/>
    <s v="DM-1101"/>
    <s v="1,3 Butadiene"/>
    <n v="76"/>
    <m/>
    <m/>
    <s v="POUNDS"/>
    <n v="184.12"/>
    <s v="LBS/HR"/>
    <s v="Permit 95"/>
    <m/>
    <s v="During site preparation for freezing weather associated with Winter Storm Fern, the Olefins No. 1 unit flared process gas. This flaring event is still ongoing."/>
    <s v="Process adjustments to stabilize the unit flaring and minimize emissions were performed by operations. The flare remained in operation throughout the duration of the event. No offsite impacts resulted from this incident."/>
    <s v="The flare flow meter and GC were in operation for this event and were used to calculate the flare emissions along with process knowledge. The flare used the permit allowable destruction efficiency for all components. TCEQ permit NOX and CO factors were also applied for combustion emissions."/>
    <s v="01/25/2026 05:45 PM"/>
    <n v="9"/>
    <n v="8.4444444444444446"/>
    <s v="N"/>
  </r>
  <r>
    <s v="452121"/>
    <s v="RN100238708"/>
    <x v="8"/>
    <s v="2 MI S OF INTX OF FM 2917 AND FM 2004"/>
    <x v="3"/>
    <n v="12"/>
    <s v="01/25/2026 9:00"/>
    <s v="01/25/2026 18:00"/>
    <s v="EMISSIONS EVENT"/>
    <s v="No. 1 Olefins Flare"/>
    <s v="DM-1101"/>
    <s v="Carbon Monoxide"/>
    <n v="2003"/>
    <m/>
    <m/>
    <s v="POUNDS"/>
    <n v="231.9"/>
    <s v="LBS/HR"/>
    <s v="Permit 95"/>
    <m/>
    <s v="During site preparation for freezing weather associated with Winter Storm Fern, the Olefins No. 1 unit flared process gas. This flaring event is still ongoing."/>
    <s v="Process adjustments to stabilize the unit flaring and minimize emissions were performed by operations. The flare remained in operation throughout the duration of the event. No offsite impacts resulted from this incident."/>
    <s v="The flare flow meter and GC were in operation for this event and were used to calculate the flare emissions along with process knowledge. The flare used the permit allowable destruction efficiency for all components. TCEQ permit NOX and CO factors were also applied for combustion emissions."/>
    <s v="01/25/2026 05:45 PM"/>
    <n v="9"/>
    <n v="222.55555555555554"/>
    <s v="N"/>
  </r>
  <r>
    <s v="452121"/>
    <s v="RN100238708"/>
    <x v="8"/>
    <s v="2 MI S OF INTX OF FM 2917 AND FM 2004"/>
    <x v="3"/>
    <n v="12"/>
    <s v="01/25/2026 9:00"/>
    <s v="01/25/2026 18:00"/>
    <s v="EMISSIONS EVENT"/>
    <s v="No. 1 Olefins Flare"/>
    <s v="DM-1101"/>
    <s v="Ethylene"/>
    <n v="2273"/>
    <m/>
    <m/>
    <s v="POUNDS"/>
    <n v="150"/>
    <s v="LBS/HR"/>
    <s v="Permit 95"/>
    <m/>
    <s v="During site preparation for freezing weather associated with Winter Storm Fern, the Olefins No. 1 unit flared process gas. This flaring event is still ongoing."/>
    <s v="Process adjustments to stabilize the unit flaring and minimize emissions were performed by operations. The flare remained in operation throughout the duration of the event. No offsite impacts resulted from this incident."/>
    <s v="The flare flow meter and GC were in operation for this event and were used to calculate the flare emissions along with process knowledge. The flare used the permit allowable destruction efficiency for all components. TCEQ permit NOX and CO factors were also applied for combustion emissions."/>
    <s v="01/25/2026 05:45 PM"/>
    <n v="9"/>
    <n v="252.55555555555554"/>
    <s v="Y"/>
  </r>
  <r>
    <s v="452121"/>
    <s v="RN100238708"/>
    <x v="8"/>
    <s v="2 MI S OF INTX OF FM 2917 AND FM 2004"/>
    <x v="3"/>
    <n v="12"/>
    <s v="01/25/2026 9:00"/>
    <s v="01/25/2026 18:00"/>
    <s v="EMISSIONS EVENT"/>
    <s v="No. 1 Olefins Flare"/>
    <s v="DM-1101"/>
    <s v="NOX"/>
    <n v="393"/>
    <m/>
    <m/>
    <s v="POUNDS"/>
    <n v="44.99"/>
    <s v="LBS/HR"/>
    <s v="Permit 95"/>
    <m/>
    <s v="During site preparation for freezing weather associated with Winter Storm Fern, the Olefins No. 1 unit flared process gas. This flaring event is still ongoing."/>
    <s v="Process adjustments to stabilize the unit flaring and minimize emissions were performed by operations. The flare remained in operation throughout the duration of the event. No offsite impacts resulted from this incident."/>
    <s v="The flare flow meter and GC were in operation for this event and were used to calculate the flare emissions along with process knowledge. The flare used the permit allowable destruction efficiency for all components. TCEQ permit NOX and CO factors were also applied for combustion emissions."/>
    <s v="01/25/2026 05:45 PM"/>
    <n v="9"/>
    <n v="43.666666666666664"/>
    <s v="N"/>
  </r>
  <r>
    <s v="452121"/>
    <s v="RN100238708"/>
    <x v="8"/>
    <s v="2 MI S OF INTX OF FM 2917 AND FM 2004"/>
    <x v="3"/>
    <n v="12"/>
    <s v="01/25/2026 9:00"/>
    <s v="01/25/2026 18:00"/>
    <s v="EMISSIONS EVENT"/>
    <s v="No. 1 Olefins Flare"/>
    <s v="DM-1101"/>
    <s v="Pentene"/>
    <n v="15"/>
    <m/>
    <m/>
    <s v="POUNDS"/>
    <n v="359.13"/>
    <s v="LBS/HR"/>
    <s v="Permit 95"/>
    <m/>
    <s v="During site preparation for freezing weather associated with Winter Storm Fern, the Olefins No. 1 unit flared process gas. This flaring event is still ongoing."/>
    <s v="Process adjustments to stabilize the unit flaring and minimize emissions were performed by operations. The flare remained in operation throughout the duration of the event. No offsite impacts resulted from this incident."/>
    <s v="The flare flow meter and GC were in operation for this event and were used to calculate the flare emissions along with process knowledge. The flare used the permit allowable destruction efficiency for all components. TCEQ permit NOX and CO factors were also applied for combustion emissions."/>
    <s v="01/25/2026 05:45 PM"/>
    <n v="9"/>
    <n v="1.6666666666666667"/>
    <s v="N"/>
  </r>
  <r>
    <s v="452120"/>
    <s v="RN107411738"/>
    <x v="9"/>
    <s v="FROM STANTON GO W ON I 20 FOR 5 MI GO N ON FM 829 FOR 0.2 MI GO W ON FM 1212 FOR 7.3 MI GO N ON LEASE RD FOR 1.6 MI GO E ON LEASE RD FOR 0.8 MI TO SITE ON L"/>
    <x v="4"/>
    <n v="7"/>
    <s v="01/25/2026 0:00"/>
    <s v="01/26/2026 0:00"/>
    <s v="EMISSIONS EVENT"/>
    <s v="West Sale Ranch Compressor Station"/>
    <s v="FL-1"/>
    <s v="Carbon Monoxide"/>
    <n v="5001"/>
    <m/>
    <m/>
    <s v="POUNDS"/>
    <n v="0"/>
    <s v=" "/>
    <s v="NRSP 147837"/>
    <m/>
    <s v="The flaring of residue gas occurred when the plant received off-specification gas with high O2 from the producers."/>
    <s v="Field technicians are troubleshooting to isolate the incoming O2. The site's flare was maintained in constant operation during this event;_x000a_flare pilots were monitored, and no bypassing of the control device occurred."/>
    <s v="Flaring emissions based upon metered gas volume, H2S gas analysis, and event duration. Calculations based on the TCEQ guidance document_x000a_known as RG-109."/>
    <s v="01/25/2026 05:30 PM"/>
    <n v="24"/>
    <n v="208.375"/>
    <s v="Y"/>
  </r>
  <r>
    <s v="452119"/>
    <s v="RN110299021"/>
    <x v="10"/>
    <s v="FROM I-20 BIG SPRING TAKE EXIT 177 ONTO US-87 SAN ANGELO LAMESA TURN RIGHT N GO 15.4 MI TURN LEFT W ON BROWN RD CR 50 GO 4.2 MI CONTINUE STRAIGHT ON FM-2212-E 0.86 MI TURN RIGHT ON A4501 GO 0.21 MI TURN LEFT SITE IS STRAIGHT AHEAD"/>
    <x v="4"/>
    <n v="7"/>
    <s v="01/25/2026 0:00"/>
    <s v="01/26/2026 0:00"/>
    <s v="EMISSIONS EVENT"/>
    <s v="Inlet Gas Flaring"/>
    <s v="FL-1"/>
    <s v="Carbon Monoxide"/>
    <n v="5001"/>
    <m/>
    <m/>
    <s v="POUNDS"/>
    <n v="0"/>
    <s v=" "/>
    <s v="NRSP 147837"/>
    <m/>
    <s v="The flaring of residue gas occurred when the plant received off-specification gas with high O2 from the producers."/>
    <s v="Field technicians are troubleshooting to isolate the incoming O2. The site's flare was maintained in constant operation during this event;_x000a_flare pilots were monitored, and no bypassing of the control device occurred."/>
    <s v="Flaring emissions based upon metered gas volume, H2S gas analysis, and event duration. Calculations based on the TCEQ guidance document_x000a_known as RG-109."/>
    <s v="01/25/2026 05:21 PM"/>
    <n v="24"/>
    <n v="208.375"/>
    <s v="Y"/>
  </r>
  <r>
    <s v="452119"/>
    <s v="RN110299021"/>
    <x v="10"/>
    <s v="FROM I-20 BIG SPRING TAKE EXIT 177 ONTO US-87 SAN ANGELO LAMESA TURN RIGHT N GO 15.4 MI TURN LEFT W ON BROWN RD CR 50 GO 4.2 MI CONTINUE STRAIGHT ON FM-2212-E 0.86 MI TURN RIGHT ON A4501 GO 0.21 MI TURN LEFT SITE IS STRAIGHT AHEAD"/>
    <x v="4"/>
    <n v="7"/>
    <s v="01/25/2026 0:00"/>
    <s v="01/26/2026 0:00"/>
    <s v="EMISSIONS EVENT"/>
    <s v="Inlet Gas Flaring"/>
    <s v="FL-1"/>
    <s v="Natural Gas VOCs"/>
    <n v="5001"/>
    <m/>
    <m/>
    <s v="POUNDS"/>
    <n v="0"/>
    <s v=" "/>
    <s v="NRSP 147837"/>
    <m/>
    <s v="The flaring of residue gas occurred when the plant received off-specification gas with high O2 from the producers."/>
    <s v="Field technicians are troubleshooting to isolate the incoming O2. The site's flare was maintained in constant operation during this event;_x000a_flare pilots were monitored, and no bypassing of the control device occurred."/>
    <s v="Flaring emissions based upon metered gas volume, H2S gas analysis, and event duration. Calculations based on the TCEQ guidance document_x000a_known as RG-109."/>
    <s v="01/25/2026 05:21 PM"/>
    <n v="24"/>
    <n v="208.375"/>
    <s v="Y"/>
  </r>
  <r>
    <s v="452119"/>
    <s v="RN110299021"/>
    <x v="10"/>
    <s v="FROM I-20 BIG SPRING TAKE EXIT 177 ONTO US-87 SAN ANGELO LAMESA TURN RIGHT N GO 15.4 MI TURN LEFT W ON BROWN RD CR 50 GO 4.2 MI CONTINUE STRAIGHT ON FM-2212-E 0.86 MI TURN RIGHT ON A4501 GO 0.21 MI TURN LEFT SITE IS STRAIGHT AHEAD"/>
    <x v="4"/>
    <n v="7"/>
    <s v="01/25/2026 0:00"/>
    <s v="01/26/2026 0:00"/>
    <s v="EMISSIONS EVENT"/>
    <s v="Inlet Gas Flaring"/>
    <s v="FL-1"/>
    <s v="Nitrogen Oxides"/>
    <n v="5001"/>
    <m/>
    <m/>
    <s v="POUNDS"/>
    <n v="0"/>
    <s v=" "/>
    <s v="NRSP 147837"/>
    <m/>
    <s v="The flaring of residue gas occurred when the plant received off-specification gas with high O2 from the producers."/>
    <s v="Field technicians are troubleshooting to isolate the incoming O2. The site's flare was maintained in constant operation during this event;_x000a_flare pilots were monitored, and no bypassing of the control device occurred."/>
    <s v="Flaring emissions based upon metered gas volume, H2S gas analysis, and event duration. Calculations based on the TCEQ guidance document_x000a_known as RG-109."/>
    <s v="01/25/2026 05:21 PM"/>
    <n v="24"/>
    <n v="208.375"/>
    <s v="Y"/>
  </r>
  <r>
    <s v="452117"/>
    <s v="RN110376118"/>
    <x v="11"/>
    <s v="FROM PINE SPRINGS, TEXAS TAKE PARKVIEW DR TO US-180 E/US-62 E TURN R ONTO US-180 E/US- 62 E AND TRAVEL 18.3 MI TO FM 652 KEEP R ONTO FM 652 E AND TRAVEL ON FM 652 FOR APPROX 10.3 MI TURN L ONTO PIPELINE RD AND TRAVEL ON UNPAVED ROAD FOR APPROX 8.2 MI."/>
    <x v="5"/>
    <n v="6"/>
    <s v="01/25/2026 4:35"/>
    <s v="01/25/2026 14:50"/>
    <s v="EMISSIONS EVENT"/>
    <s v="Tanks"/>
    <s v="TK-FUG"/>
    <s v="H2S"/>
    <n v="0.15"/>
    <m/>
    <m/>
    <s v="POUNDS"/>
    <n v="0"/>
    <s v=" "/>
    <s v="151599"/>
    <m/>
    <s v="The station was venting because the VRUs were shut down to allow the tanks to purge themselves of O2._x000a_This emission event was in a listed county and directly related to the severe winter weather disaster proclaimed by Texas Governor Greg Abbott on January 22, 2026."/>
    <s v="The production specialist restarted the VRUs, which stopped the venting."/>
    <s v="Reportable quantities, process knowledge, excel spreadsheet, metered volumes, and gas analysis were used in the calculations."/>
    <s v="01/25/2026 03:24 PM"/>
    <n v="10.250000000058208"/>
    <n v="1.463414634138031E-2"/>
    <s v="Y"/>
  </r>
  <r>
    <s v="452117"/>
    <s v="RN110376118"/>
    <x v="11"/>
    <s v="FROM PINE SPRINGS, TEXAS TAKE PARKVIEW DR TO US-180 E/US-62 E TURN R ONTO US-180 E/US- 62 E AND TRAVEL 18.3 MI TO FM 652 KEEP R ONTO FM 652 E AND TRAVEL ON FM 652 FOR APPROX 10.3 MI TURN L ONTO PIPELINE RD AND TRAVEL ON UNPAVED ROAD FOR APPROX 8.2 MI."/>
    <x v="5"/>
    <n v="6"/>
    <s v="01/25/2026 4:35"/>
    <s v="01/25/2026 14:50"/>
    <s v="EMISSIONS EVENT"/>
    <s v="Tanks"/>
    <s v="TK-FUG"/>
    <s v="Natural Gas VOCs"/>
    <n v="11029"/>
    <m/>
    <m/>
    <s v="POUNDS"/>
    <n v="0"/>
    <s v=" "/>
    <s v="151599"/>
    <m/>
    <s v="The station was venting because the VRUs were shut down to allow the tanks to purge themselves of O2._x000a_This emission event was in a listed county and directly related to the severe winter weather disaster proclaimed by Texas Governor Greg Abbott on January 22, 2026."/>
    <s v="The production specialist restarted the VRUs, which stopped the venting."/>
    <s v="Reportable quantities, process knowledge, excel spreadsheet, metered volumes, and gas analysis were used in the calculations."/>
    <s v="01/25/2026 03:24 PM"/>
    <n v="10.250000000058208"/>
    <n v="1075.9999999938896"/>
    <s v="Y"/>
  </r>
  <r>
    <s v="452115"/>
    <s v="RN109437368"/>
    <x v="12"/>
    <s v="FRM INTX INTERSTATE 20 &amp; HIGHWAY 349 GO S 2.28 MI GO L ON CR 150 GO E APPROX 1.0 MI GO R AND GO S ON CR 1270 APPROX 1.0 MI GO L AND GO E ON WEST CR 160 APPROX 2.67 MI GO L AND N ON A WINDING LEASE RD APPROX 1.5 MI SITE WILL BE ON THE WEST SIDE OF THE RD"/>
    <x v="1"/>
    <n v="7"/>
    <s v="01/24/2026 7:50"/>
    <s v="01/24/2026 23:59"/>
    <s v="EMISSIONS EVENT"/>
    <s v="Tanks"/>
    <s v="TK-VENT"/>
    <s v="H2S"/>
    <n v="0.14000000000000001"/>
    <m/>
    <m/>
    <s v="POUNDS"/>
    <n v="0"/>
    <s v=" "/>
    <s v="143058"/>
    <m/>
    <s v="The hatches remained frozen open during the winter storm, which resulted in the tanks venting._x000a_This emission event was in a listed county and directly related to the severe winter weather disaster proclaimed by Texas Governor Greg Abbott on January 22, 2026."/>
    <s v="The production operator shut down the VRU to investigate the oxygen issues, performed troubleshooting, and is currently waiting for the contractor to arrive and repair the hatches."/>
    <s v="Reportable quantities, process knowledge, excel spreadsheet, metered volumes, and gas analysis were used in the calculations."/>
    <s v="01/25/2026 02:23 PM"/>
    <n v="16.149999999906868"/>
    <n v="8.6687306502047888E-3"/>
    <s v="Y"/>
  </r>
  <r>
    <s v="452115"/>
    <s v="RN109437368"/>
    <x v="12"/>
    <s v="FRM INTX INTERSTATE 20 &amp; HIGHWAY 349 GO S 2.28 MI GO L ON CR 150 GO E APPROX 1.0 MI GO R AND GO S ON CR 1270 APPROX 1.0 MI GO L AND GO E ON WEST CR 160 APPROX 2.67 MI GO L AND N ON A WINDING LEASE RD APPROX 1.5 MI SITE WILL BE ON THE WEST SIDE OF THE RD"/>
    <x v="1"/>
    <n v="7"/>
    <s v="01/24/2026 7:50"/>
    <s v="01/24/2026 23:59"/>
    <s v="EMISSIONS EVENT"/>
    <s v="Tanks"/>
    <s v="TK-VENT"/>
    <s v="Natural Gas VOCs"/>
    <n v="11193"/>
    <m/>
    <m/>
    <s v="POUNDS"/>
    <n v="0"/>
    <s v=" "/>
    <s v="143058"/>
    <m/>
    <s v="The hatches remained frozen open during the winter storm, which resulted in the tanks venting._x000a_This emission event was in a listed county and directly related to the severe winter weather disaster proclaimed by Texas Governor Greg Abbott on January 22, 2026."/>
    <s v="The production operator shut down the VRU to investigate the oxygen issues, performed troubleshooting, and is currently waiting for the contractor to arrive and repair the hatches."/>
    <s v="Reportable quantities, process knowledge, excel spreadsheet, metered volumes, and gas analysis were used in the calculations."/>
    <s v="01/25/2026 02:23 PM"/>
    <n v="16.149999999906868"/>
    <n v="693.06501548387291"/>
    <s v="Y"/>
  </r>
  <r>
    <s v="452114"/>
    <s v="RN111592861"/>
    <x v="13"/>
    <s v="FROM INTX OF US HWY 285/RM 652 IN ORLA, HEAD WEST ON RM 652 AND GO 7.4 MI. TURN LEFT AND GO 0.3 MI. TURN LEFT AND GO 0.6 MI. TURN RIGHT AND GO 1.9 MI. TURN LEFT AND GO 370 FT. THEN, TURN RIGHT AND GO 0.4 MI. TURN LEFT AND GO 0.5 MI TO SITE ON THE RIGHT."/>
    <x v="5"/>
    <n v="6"/>
    <s v="01/25/2026 1:40"/>
    <s v="01/25/2026 4:38"/>
    <s v="EMISSIONS EVENT"/>
    <s v="Tanks"/>
    <s v="TK-FUG"/>
    <s v="H2S"/>
    <n v="0.14000000000000001"/>
    <m/>
    <m/>
    <s v="POUNDS"/>
    <n v="0"/>
    <s v=" "/>
    <s v="170803"/>
    <m/>
    <s v="Oil dumps on the inlet vessels of trains 1 and 2 leaked while coming BOL with wells, which led to gas blowby and venting into the tanks._x000a_This emission event was in a listed county and directly related to the severe winter weather disaster proclaimed by Texas Governor Greg Abbott on January 22, 2026."/>
    <s v="The production operator closed the manual valves until the level increased and venting ceased."/>
    <s v="Reportable quantities, process knowledge, excel spreadsheet, metered volumes, and gas analysis were used in the calculations."/>
    <s v="01/25/2026 01:33 PM"/>
    <n v="2.9666666667326353"/>
    <n v="4.719101123490569E-2"/>
    <s v="Y"/>
  </r>
  <r>
    <s v="452114"/>
    <s v="RN111592861"/>
    <x v="13"/>
    <s v="FROM INTX OF US HWY 285/RM 652 IN ORLA, HEAD WEST ON RM 652 AND GO 7.4 MI. TURN LEFT AND GO 0.3 MI. TURN LEFT AND GO 0.6 MI. TURN RIGHT AND GO 1.9 MI. TURN LEFT AND GO 370 FT. THEN, TURN RIGHT AND GO 0.4 MI. TURN LEFT AND GO 0.5 MI TO SITE ON THE RIGHT."/>
    <x v="5"/>
    <n v="6"/>
    <s v="01/25/2026 1:40"/>
    <s v="01/25/2026 4:38"/>
    <s v="EMISSIONS EVENT"/>
    <s v="Tanks"/>
    <s v="TK-FUG"/>
    <s v="Natural Gas VOCs"/>
    <n v="8626"/>
    <m/>
    <m/>
    <s v="POUNDS"/>
    <n v="0"/>
    <s v=" "/>
    <s v="170803"/>
    <m/>
    <s v="Oil dumps on the inlet vessels of trains 1 and 2 leaked while coming BOL with wells, which led to gas blowby and venting into the tanks._x000a_This emission event was in a listed county and directly related to the severe winter weather disaster proclaimed by Texas Governor Greg Abbott on January 22, 2026."/>
    <s v="The production operator closed the manual valves until the level increased and venting ceased."/>
    <s v="Reportable quantities, process knowledge, excel spreadsheet, metered volumes, and gas analysis were used in the calculations."/>
    <s v="01/25/2026 01:33 PM"/>
    <n v="2.9666666667326353"/>
    <n v="2907.6404493735463"/>
    <s v="Y"/>
  </r>
  <r>
    <s v="452113"/>
    <s v="RN108783614"/>
    <x v="14"/>
    <s v="15916 FM RD 2004"/>
    <x v="3"/>
    <n v="12"/>
    <s v="01/24/2026 7:15"/>
    <s v="01/24/2026 19:15"/>
    <s v="EMISSIONS EVENT"/>
    <s v="FLR-1"/>
    <s v="FLR-1"/>
    <s v="Butenes, All Isomers"/>
    <n v="220"/>
    <m/>
    <m/>
    <s v="POUNDS"/>
    <n v="5.9"/>
    <s v="LBS/HR"/>
    <s v="136130"/>
    <m/>
    <s v="During the cold front and approaching winter storm, INEOS Oligomers Unit experienced a lightning strike to the Hot Oil Heater, which caused the site to trip offline."/>
    <s v="INEOS safely shut down the unit while minimizing emissions to the atmosphere. The flare remained operational throughout the event, preventing adverse environmental impacts on the site or the surrounding community."/>
    <s v="Engineering estimates based on available data were used to determine the release quantities. The flare flow meter and gas chromatograph (GC) were fully operational throughout the event and, along with process knowledge, were used to calculate flare emissions. Permit-approved destruction efficiency values were applied for all components."/>
    <s v="01/25/2026 10:40 AM"/>
    <n v="12"/>
    <n v="18.333333333333332"/>
    <s v="Y"/>
  </r>
  <r>
    <s v="452113"/>
    <s v="RN108783614"/>
    <x v="14"/>
    <s v="15916 FM RD 2004"/>
    <x v="3"/>
    <n v="12"/>
    <s v="01/24/2026 7:15"/>
    <s v="01/24/2026 19:15"/>
    <s v="EMISSIONS EVENT"/>
    <s v="FLR-1"/>
    <s v="FLR-1"/>
    <s v="Ethylene (gaseous)"/>
    <n v="280"/>
    <m/>
    <m/>
    <s v="POUNDS"/>
    <n v="5.9"/>
    <s v="LBS/HR"/>
    <s v="136130"/>
    <m/>
    <s v="During the cold front and approaching winter storm, INEOS Oligomers Unit experienced a lightning strike to the Hot Oil Heater, which caused the site to trip offline."/>
    <s v="INEOS safely shut down the unit while minimizing emissions to the atmosphere. The flare remained operational throughout the event, preventing adverse environmental impacts on the site or the surrounding community."/>
    <s v="Engineering estimates based on available data were used to determine the release quantities. The flare flow meter and gas chromatograph (GC) were fully operational throughout the event and, along with process knowledge, were used to calculate flare emissions. Permit-approved destruction efficiency values were applied for all components."/>
    <s v="01/25/2026 10:40 AM"/>
    <n v="12"/>
    <n v="23.333333333333332"/>
    <s v="Y"/>
  </r>
  <r>
    <s v="452113"/>
    <s v="RN108783614"/>
    <x v="14"/>
    <s v="15916 FM RD 2004"/>
    <x v="3"/>
    <n v="12"/>
    <s v="01/24/2026 7:15"/>
    <s v="01/24/2026 19:15"/>
    <s v="EMISSIONS EVENT"/>
    <s v="FLR-1"/>
    <s v="FLR-1"/>
    <s v="NOX"/>
    <n v="140"/>
    <m/>
    <m/>
    <s v="POUNDS"/>
    <n v="2.21"/>
    <s v="LBS/HR"/>
    <s v="136130"/>
    <m/>
    <s v="During the cold front and approaching winter storm, INEOS Oligomers Unit experienced a lightning strike to the Hot Oil Heater, which caused the site to trip offline."/>
    <s v="INEOS safely shut down the unit while minimizing emissions to the atmosphere. The flare remained operational throughout the event, preventing adverse environmental impacts on the site or the surrounding community."/>
    <s v="Engineering estimates based on available data were used to determine the release quantities. The flare flow meter and gas chromatograph (GC) were fully operational throughout the event and, along with process knowledge, were used to calculate flare emissions. Permit-approved destruction efficiency values were applied for all components."/>
    <s v="01/25/2026 10:40 AM"/>
    <n v="12"/>
    <n v="11.666666666666666"/>
    <s v="Y"/>
  </r>
  <r>
    <s v="452113"/>
    <s v="RN108783614"/>
    <x v="14"/>
    <s v="15916 FM RD 2004"/>
    <x v="3"/>
    <n v="12"/>
    <s v="01/24/2026 7:15"/>
    <s v="01/24/2026 19:15"/>
    <s v="EMISSIONS EVENT"/>
    <s v="FLR-1"/>
    <s v="FLR-1"/>
    <s v="VOC( unspeciated)"/>
    <n v="140"/>
    <m/>
    <m/>
    <s v="POUNDS"/>
    <n v="5.9"/>
    <s v="LBS/HR"/>
    <s v="136130"/>
    <m/>
    <s v="During the cold front and approaching winter storm, INEOS Oligomers Unit experienced a lightning strike to the Hot Oil Heater, which caused the site to trip offline."/>
    <s v="INEOS safely shut down the unit while minimizing emissions to the atmosphere. The flare remained operational throughout the event, preventing adverse environmental impacts on the site or the surrounding community."/>
    <s v="Engineering estimates based on available data were used to determine the release quantities. The flare flow meter and gas chromatograph (GC) were fully operational throughout the event and, along with process knowledge, were used to calculate flare emissions. Permit-approved destruction efficiency values were applied for all components."/>
    <s v="01/25/2026 10:40 AM"/>
    <n v="12"/>
    <n v="11.666666666666666"/>
    <s v="Y"/>
  </r>
  <r>
    <s v="452112"/>
    <s v="RN110376118"/>
    <x v="11"/>
    <s v="FROM PINE SPRINGS, TEXAS TAKE PARKVIEW DR TO US-180 E/US-62 E TURN R ONTO US-180 E/US- 62 E AND TRAVEL 18.3 MI TO FM 652 KEEP R ONTO FM 652 E AND TRAVEL ON FM 652 FOR APPROX 10.3 MI TURN L ONTO PIPELINE RD AND TRAVEL ON UNPAVED ROAD FOR APPROX 8.2 MI."/>
    <x v="5"/>
    <n v="6"/>
    <s v="01/24/2026 11:15"/>
    <s v="01/24/2026 22:45"/>
    <s v="EMISSIONS EVENT"/>
    <s v="Tanks"/>
    <s v="TK-FUG"/>
    <s v="H2S"/>
    <n v="0.1"/>
    <m/>
    <m/>
    <s v="POUNDS"/>
    <n v="0"/>
    <s v=" "/>
    <s v="151599"/>
    <m/>
    <s v="The station was venting because the VRUs were shut down to allow the tanks to purge themselves of O2._x000a_This emission event was in a listed county and directly related to the severe winter weather disaster proclaimed by Texas Governor Greg Abbott on January 22, 2026."/>
    <s v="The production operator closed the manual valves until the level increased and venting ceased."/>
    <s v="Reportable quantities, process knowledge, excel spreadsheet, metered volumes, and gas analysis were used in the calculations."/>
    <s v="01/25/2026 10:19 AM"/>
    <n v="11.499999999941792"/>
    <n v="8.695652173957057E-3"/>
    <s v="Y"/>
  </r>
  <r>
    <s v="452112"/>
    <s v="RN110376118"/>
    <x v="11"/>
    <s v="FROM PINE SPRINGS, TEXAS TAKE PARKVIEW DR TO US-180 E/US-62 E TURN R ONTO US-180 E/US- 62 E AND TRAVEL 18.3 MI TO FM 652 KEEP R ONTO FM 652 E AND TRAVEL ON FM 652 FOR APPROX 10.3 MI TURN L ONTO PIPELINE RD AND TRAVEL ON UNPAVED ROAD FOR APPROX 8.2 MI."/>
    <x v="5"/>
    <n v="6"/>
    <s v="01/24/2026 11:15"/>
    <s v="01/24/2026 22:45"/>
    <s v="EMISSIONS EVENT"/>
    <s v="Tanks"/>
    <s v="TK-FUG"/>
    <s v="Natural Gas VOCs"/>
    <n v="6963"/>
    <m/>
    <m/>
    <s v="POUNDS"/>
    <n v="0"/>
    <s v=" "/>
    <s v="151599"/>
    <m/>
    <s v="The station was venting because the VRUs were shut down to allow the tanks to purge themselves of O2._x000a_This emission event was in a listed county and directly related to the severe winter weather disaster proclaimed by Texas Governor Greg Abbott on January 22, 2026."/>
    <s v="The production operator closed the manual valves until the level increased and venting ceased."/>
    <s v="Reportable quantities, process knowledge, excel spreadsheet, metered volumes, and gas analysis were used in the calculations."/>
    <s v="01/25/2026 10:19 AM"/>
    <n v="11.499999999941792"/>
    <n v="605.4782608726299"/>
    <s v="Y"/>
  </r>
  <r>
    <s v="452111"/>
    <s v="RN111969333"/>
    <x v="15"/>
    <s v="8824 FM 1233; CRANE, TX 79731"/>
    <x v="6"/>
    <n v="7"/>
    <s v="01/24/2026 19:51"/>
    <s v="01/24/2026 21:49"/>
    <s v="EMISSIONS EVENT"/>
    <s v="FLARE"/>
    <s v="FLR"/>
    <s v="Carbon Monoxide"/>
    <n v="5671"/>
    <m/>
    <m/>
    <s v="POUNDS"/>
    <n v="0"/>
    <s v=" "/>
    <s v="SP 168720"/>
    <m/>
    <s v="Residue gas was routed to Flare, FLR, due to high inlet O2 coming into the plant."/>
    <s v="Residue gas was flared to protect personnel and equipment. Operations personnel flared the High O2. Once the inlet O2 level decreased, normal operations resumed, and the emission event ended."/>
    <s v="For each gas component, calculate Net Molecular Weight (MW):Net MW (lb/lb-mole) =Mole% o!Component/100 x MW ofComponent_x000a_Example using propane: Net MW = 8.7522/100 x 44.10 lb/lb-mole = 3.86 lb/lb-mole."/>
    <s v="01/25/2026 10:00 AM"/>
    <n v="1.966666666790843"/>
    <n v="2883.5593218518288"/>
    <s v="Y"/>
  </r>
  <r>
    <s v="452111"/>
    <s v="RN111969333"/>
    <x v="15"/>
    <s v="8824 FM 1233; CRANE, TX 79731"/>
    <x v="6"/>
    <n v="7"/>
    <s v="01/24/2026 19:51"/>
    <s v="01/24/2026 21:49"/>
    <s v="EMISSIONS EVENT"/>
    <s v="FLARE"/>
    <s v="FLR"/>
    <s v="Natural Gas VOCs"/>
    <n v="2.2599999999999998"/>
    <m/>
    <m/>
    <s v="POUNDS"/>
    <n v="0"/>
    <s v=" "/>
    <s v="SP 168720"/>
    <m/>
    <s v="Residue gas was routed to Flare, FLR, due to high inlet O2 coming into the plant."/>
    <s v="Residue gas was flared to protect personnel and equipment. Operations personnel flared the High O2. Once the inlet O2 level decreased, normal operations resumed, and the emission event ended."/>
    <s v="For each gas component, calculate Net Molecular Weight (MW):Net MW (lb/lb-mole) =Mole% o!Component/100 x MW ofComponent_x000a_Example using propane: Net MW = 8.7522/100 x 44.10 lb/lb-mole = 3.86 lb/lb-mole."/>
    <s v="01/25/2026 10:00 AM"/>
    <n v="1.966666666790843"/>
    <n v="1.1491525423003233"/>
    <s v="Y"/>
  </r>
  <r>
    <s v="452111"/>
    <s v="RN111969333"/>
    <x v="15"/>
    <s v="8824 FM 1233; CRANE, TX 79731"/>
    <x v="6"/>
    <n v="7"/>
    <s v="01/24/2026 19:51"/>
    <s v="01/24/2026 21:49"/>
    <s v="EMISSIONS EVENT"/>
    <s v="FLARE"/>
    <s v="FLR"/>
    <s v="Oxides of Nitrogen (NOx)"/>
    <n v="661.41"/>
    <m/>
    <m/>
    <s v="POUNDS"/>
    <n v="0"/>
    <s v=" "/>
    <s v="SP 168720"/>
    <m/>
    <s v="Residue gas was routed to Flare, FLR, due to high inlet O2 coming into the plant."/>
    <s v="Residue gas was flared to protect personnel and equipment. Operations personnel flared the High O2. Once the inlet O2 level decreased, normal operations resumed, and the emission event ended."/>
    <s v="For each gas component, calculate Net Molecular Weight (MW):Net MW (lb/lb-mole) =Mole% o!Component/100 x MW ofComponent_x000a_Example using propane: Net MW = 8.7522/100 x 44.10 lb/lb-mole = 3.86 lb/lb-mole."/>
    <s v="01/25/2026 10:00 AM"/>
    <n v="1.966666666790843"/>
    <n v="336.31016947029059"/>
    <s v="Y"/>
  </r>
  <r>
    <s v="452109"/>
    <s v="RN106579683"/>
    <x v="16"/>
    <s v="FRM I 20 TURN RIGHT ON HWY 158 TOWARD GARDEN CITY FOR 13 MI TO RR 1379 TURN RIGHT FOR 5.1 MI TO E CR 230 TURN LEFT SITE WILL BE 0.9 MI ON RIGHT"/>
    <x v="1"/>
    <n v="7"/>
    <s v="01/24/2026 1:30"/>
    <s v="01/24/2026 19:01"/>
    <s v="EMISSIONS EVENT"/>
    <s v="Hopson Flare"/>
    <s v="FLR-HH"/>
    <s v="Carbon Monoxide"/>
    <n v="13102.49"/>
    <m/>
    <m/>
    <s v="POUNDS"/>
    <n v="0"/>
    <s v=" "/>
    <s v="SP 107601"/>
    <m/>
    <s v="The Hopson Processing Unit experienced elevated concentrations in the inlet gas processing streams originating from third-party producers. This resulted in oxygen levels exceeding the maximum allowable limits at third-party sales outlets, causing all residue compressors to shut down. As a result, residue gas was routed to EPN FLR-HH."/>
    <s v="Targa 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Gas Processing LLC utilizes a Microsoft Excel Spreadsheet to calculate Upset/Maintenance Emissions. Up-to-Date representative gas analyses for each gas stream are maintained in the spreadsheet. Formulas Used in Reporting Table: SO2 Emissions (in Pounds)=[Process Stream Volume(SCF)X(%H2S)X Mole Wt. SO2(64)/385.4616] X(.98) Hydrocarbon Emissions(in Pounds)=[Process Stream Volume(SCF)X Mole%Component X Mole Weight of Component/385.4616]X(1-%DRE) NOx Emissions(in pounds)= Total Heating Value of Process Stream Flared MMBtu X 0.138lb/MMBtu NO/NO2 ratio 95/5%"/>
    <s v="01/24/2026 08:43 PM"/>
    <n v="17.516666666662786"/>
    <n v="748.00133206486601"/>
    <s v="Y"/>
  </r>
  <r>
    <s v="452109"/>
    <s v="RN106579683"/>
    <x v="16"/>
    <s v="FRM I 20 TURN RIGHT ON HWY 158 TOWARD GARDEN CITY FOR 13 MI TO RR 1379 TURN RIGHT FOR 5.1 MI TO E CR 230 TURN LEFT SITE WILL BE 0.9 MI ON RIGHT"/>
    <x v="1"/>
    <n v="7"/>
    <s v="01/24/2026 1:30"/>
    <s v="01/24/2026 19:01"/>
    <s v="EMISSIONS EVENT"/>
    <s v="Hopson Flare"/>
    <s v="FLR-HH"/>
    <s v="Natural Gas VOCs"/>
    <n v="32.64"/>
    <m/>
    <m/>
    <s v="POUNDS"/>
    <n v="0"/>
    <s v=" "/>
    <s v="SP 107601"/>
    <m/>
    <s v="The Hopson Processing Unit experienced elevated concentrations in the inlet gas processing streams originating from third-party producers. This resulted in oxygen levels exceeding the maximum allowable limits at third-party sales outlets, causing all residue compressors to shut down. As a result, residue gas was routed to EPN FLR-HH."/>
    <s v="Targa 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Gas Processing LLC utilizes a Microsoft Excel Spreadsheet to calculate Upset/Maintenance Emissions. Up-to-Date representative gas analyses for each gas stream are maintained in the spreadsheet. Formulas Used in Reporting Table: SO2 Emissions (in Pounds)=[Process Stream Volume(SCF)X(%H2S)X Mole Wt. SO2(64)/385.4616] X(.98) Hydrocarbon Emissions(in Pounds)=[Process Stream Volume(SCF)X Mole%Component X Mole Weight of Component/385.4616]X(1-%DRE) NOx Emissions(in pounds)= Total Heating Value of Process Stream Flared MMBtu X 0.138lb/MMBtu NO/NO2 ratio 95/5%"/>
    <s v="01/24/2026 08:43 PM"/>
    <n v="17.516666666662786"/>
    <n v="1.8633682207425633"/>
    <s v="Y"/>
  </r>
  <r>
    <s v="452109"/>
    <s v="RN106579683"/>
    <x v="16"/>
    <s v="FRM I 20 TURN RIGHT ON HWY 158 TOWARD GARDEN CITY FOR 13 MI TO RR 1379 TURN RIGHT FOR 5.1 MI TO E CR 230 TURN LEFT SITE WILL BE 0.9 MI ON RIGHT"/>
    <x v="1"/>
    <n v="7"/>
    <s v="01/24/2026 1:30"/>
    <s v="01/24/2026 19:01"/>
    <s v="EMISSIONS EVENT"/>
    <s v="Hopson Flare"/>
    <s v="FLR-HH"/>
    <s v="Oxides of Nitrogen (NOx)"/>
    <n v="6563.14"/>
    <m/>
    <m/>
    <s v="POUNDS"/>
    <n v="0"/>
    <s v=" "/>
    <s v="SP 107601"/>
    <m/>
    <s v="The Hopson Processing Unit experienced elevated concentrations in the inlet gas processing streams originating from third-party producers. This resulted in oxygen levels exceeding the maximum allowable limits at third-party sales outlets, causing all residue compressors to shut down. As a result, residue gas was routed to EPN FLR-HH."/>
    <s v="Targa 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Gas Processing LLC utilizes a Microsoft Excel Spreadsheet to calculate Upset/Maintenance Emissions. Up-to-Date representative gas analyses for each gas stream are maintained in the spreadsheet. Formulas Used in Reporting Table: SO2 Emissions (in Pounds)=[Process Stream Volume(SCF)X(%H2S)X Mole Wt. SO2(64)/385.4616] X(.98) Hydrocarbon Emissions(in Pounds)=[Process Stream Volume(SCF)X Mole%Component X Mole Weight of Component/385.4616]X(1-%DRE) NOx Emissions(in pounds)= Total Heating Value of Process Stream Flared MMBtu X 0.138lb/MMBtu NO/NO2 ratio 95/5%"/>
    <s v="01/24/2026 08:43 PM"/>
    <n v="17.516666666662786"/>
    <n v="374.67973358714295"/>
    <s v="Y"/>
  </r>
  <r>
    <s v="452107"/>
    <s v="RN110829843"/>
    <x v="17"/>
    <s v="FROM BIG LAKE TRAVEL N ON HWY 137 FOR 12 MI TURN W ONTO HWY 137 TRAVEL 23.6 MI AND TURN W ONTO LEASE ROAD TRAVEL 1.2 MI TO THE GAS PLANT"/>
    <x v="7"/>
    <n v="8"/>
    <s v="01/24/2026 4:45"/>
    <s v="01/24/2026 14:19"/>
    <s v="EMISSIONS EVENT"/>
    <s v="Gateway Flare"/>
    <s v="FLR-G"/>
    <s v="Carbon Monoxide"/>
    <n v="10373.31"/>
    <m/>
    <m/>
    <s v="POUNDS"/>
    <n v="0"/>
    <s v=" "/>
    <s v="SP 157965"/>
    <m/>
    <s v="The Gateway Gas Plant experienced elevated oxygen concentrations in the inlet gas processing streams originating from third‑party producers._x000a_This resulted in oxygen levels exceeding the maximum allowable limits at third‑party residue sales outlets, causing all residue compressors to_x000a_shut down. As a result, residue gas was routed to EPNs FLR‑G"/>
    <s v="Pipeline and Measurement teams worked throughout the winter storm conditions to identify and shut in producers with elevated oxygen_x000a_concentrations in their gas streams. Once oxygen levels decreased, operations restarted and returned the residue compressors to normal operation,_x000a_ending the emissions event."/>
    <s v="Targa Pipeline Mid-Continent WestTex utilizes a Microsoft Excel Spreadsheet to calculate Upset/Maintenance Emissions. Up-to-Date representative gas analyses for each gas stream are maintained in the spreadsheet. Formulas Used in Reporting:SO2 Emissions (in Pounds) = [Remaining H2S converted to SO2] * 64.07/34.08Hydrocarbon Emissions (in Pounds) = [Process Stream Volume (SCF) * Mole% Component * Mole Weight of Component/379.48] * (1-%DRE)NOx Emissions (in Pounds) = Total Heating Value of Process Stream Flared MMBtu * 0.138lb"/>
    <s v="01/24/2026 06:30 PM"/>
    <n v="9.5666666667675599"/>
    <n v="1084.3181184554633"/>
    <s v="Y"/>
  </r>
  <r>
    <s v="452107"/>
    <s v="RN110829843"/>
    <x v="17"/>
    <s v="FROM BIG LAKE TRAVEL N ON HWY 137 FOR 12 MI TURN W ONTO HWY 137 TRAVEL 23.6 MI AND TURN W ONTO LEASE ROAD TRAVEL 1.2 MI TO THE GAS PLANT"/>
    <x v="7"/>
    <n v="8"/>
    <s v="01/24/2026 4:45"/>
    <s v="01/24/2026 14:19"/>
    <s v="EMISSIONS EVENT"/>
    <s v="Gateway Flare"/>
    <s v="FLR-G"/>
    <s v="Natural Gas VOCs"/>
    <n v="14.74"/>
    <m/>
    <m/>
    <s v="POUNDS"/>
    <n v="0"/>
    <s v=" "/>
    <s v="SP 157965"/>
    <m/>
    <s v="The Gateway Gas Plant experienced elevated oxygen concentrations in the inlet gas processing streams originating from third‑party producers._x000a_This resulted in oxygen levels exceeding the maximum allowable limits at third‑party residue sales outlets, causing all residue compressors to_x000a_shut down. As a result, residue gas was routed to EPNs FLR‑G"/>
    <s v="Pipeline and Measurement teams worked throughout the winter storm conditions to identify and shut in producers with elevated oxygen_x000a_concentrations in their gas streams. Once oxygen levels decreased, operations restarted and returned the residue compressors to normal operation,_x000a_ending the emissions event."/>
    <s v="Targa Pipeline Mid-Continent WestTex utilizes a Microsoft Excel Spreadsheet to calculate Upset/Maintenance Emissions. Up-to-Date representative gas analyses for each gas stream are maintained in the spreadsheet. Formulas Used in Reporting:SO2 Emissions (in Pounds) = [Remaining H2S converted to SO2] * 64.07/34.08Hydrocarbon Emissions (in Pounds) = [Process Stream Volume (SCF) * Mole% Component * Mole Weight of Component/379.48] * (1-%DRE)NOx Emissions (in Pounds) = Total Heating Value of Process Stream Flared MMBtu * 0.138lb"/>
    <s v="01/24/2026 06:30 PM"/>
    <n v="9.5666666667675599"/>
    <n v="1.5407665505063988"/>
    <s v="Y"/>
  </r>
  <r>
    <s v="452107"/>
    <s v="RN110829843"/>
    <x v="17"/>
    <s v="FROM BIG LAKE TRAVEL N ON HWY 137 FOR 12 MI TURN W ONTO HWY 137 TRAVEL 23.6 MI AND TURN W ONTO LEASE ROAD TRAVEL 1.2 MI TO THE GAS PLANT"/>
    <x v="7"/>
    <n v="8"/>
    <s v="01/24/2026 4:45"/>
    <s v="01/24/2026 14:19"/>
    <s v="EMISSIONS EVENT"/>
    <s v="Gateway Flare"/>
    <s v="FLR-G"/>
    <s v="Oxides of Nitrogen (NOx)"/>
    <n v="1209.8399999999999"/>
    <m/>
    <m/>
    <s v="POUNDS"/>
    <n v="0"/>
    <s v=" "/>
    <s v="SP 157965"/>
    <m/>
    <s v="The Gateway Gas Plant experienced elevated oxygen concentrations in the inlet gas processing streams originating from third‑party producers._x000a_This resulted in oxygen levels exceeding the maximum allowable limits at third‑party residue sales outlets, causing all residue compressors to_x000a_shut down. As a result, residue gas was routed to EPNs FLR‑G"/>
    <s v="Pipeline and Measurement teams worked throughout the winter storm conditions to identify and shut in producers with elevated oxygen_x000a_concentrations in their gas streams. Once oxygen levels decreased, operations restarted and returned the residue compressors to normal operation,_x000a_ending the emissions event."/>
    <s v="Targa Pipeline Mid-Continent WestTex utilizes a Microsoft Excel Spreadsheet to calculate Upset/Maintenance Emissions. Up-to-Date representative gas analyses for each gas stream are maintained in the spreadsheet. Formulas Used in Reporting:SO2 Emissions (in Pounds) = [Remaining H2S converted to SO2] * 64.07/34.08Hydrocarbon Emissions (in Pounds) = [Process Stream Volume (SCF) * Mole% Component * Mole Weight of Component/379.48] * (1-%DRE)NOx Emissions (in Pounds) = Total Heating Value of Process Stream Flared MMBtu * 0.138lb"/>
    <s v="01/24/2026 06:30 PM"/>
    <n v="9.5666666667675599"/>
    <n v="126.4641114969241"/>
    <s v="Y"/>
  </r>
  <r>
    <s v="452105"/>
    <s v="RN100223890"/>
    <x v="18"/>
    <s v="8900 FM 1555"/>
    <x v="8"/>
    <n v="7"/>
    <s v="01/24/2026 6:38"/>
    <s v="01/24/2026 13:44"/>
    <s v="EMISSIONS EVENT"/>
    <s v="Flare-E"/>
    <s v="FLR-J"/>
    <s v="Carbon Monoxide"/>
    <n v="6144.48"/>
    <m/>
    <m/>
    <s v="POUNDS"/>
    <n v="0"/>
    <s v=" "/>
    <s v="NRSP 143035"/>
    <m/>
    <s v="The Benedum Gas Plants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s FLR‑E and FLR‑J."/>
    <s v="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Pipeline Mid-Continent WestTex utilizes a Microsoft Excel Spreadsheet to calculate Upset/Maintenance Emissions. Up-to-Date representative gas analyses for each gas stream are maintained in the spreadsheet. Formulas Used in Reporting Table: SO2 Emissions (in Pounds)=[Process Stream Volume(SCF)X(%H2S)X Mole Wt. SO2(64)/385.4616] X(.98) Hydrocarbon Emissions(in Pounds)=[Process Stream Volume(SCF)X Mole% Component X Mole Weight of Component/385.4616]X(1-%DRE) NOx Emissions(in pounds)= Total Heating Value of Process Stream Flared MMBtu X 0.138lb/MMBtu NO/NO2 ratio 95/5%"/>
    <s v="01/24/2026 05:58 PM"/>
    <n v="7.1000000000931323"/>
    <n v="865.41971829850718"/>
    <s v="Y"/>
  </r>
  <r>
    <s v="452105"/>
    <s v="RN100223890"/>
    <x v="18"/>
    <s v="8900 FM 1555"/>
    <x v="8"/>
    <n v="7"/>
    <s v="01/24/2026 6:38"/>
    <s v="01/24/2026 13:44"/>
    <s v="EMISSIONS EVENT"/>
    <s v="Flare-E"/>
    <s v="FLR-J"/>
    <s v="Natural Gas VOCs"/>
    <n v="29.17"/>
    <m/>
    <m/>
    <s v="POUNDS"/>
    <n v="0"/>
    <s v=" "/>
    <s v="NRSP 143035"/>
    <m/>
    <s v="The Benedum Gas Plants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s FLR‑E and FLR‑J."/>
    <s v="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Pipeline Mid-Continent WestTex utilizes a Microsoft Excel Spreadsheet to calculate Upset/Maintenance Emissions. Up-to-Date representative gas analyses for each gas stream are maintained in the spreadsheet. Formulas Used in Reporting Table: SO2 Emissions (in Pounds)=[Process Stream Volume(SCF)X(%H2S)X Mole Wt. SO2(64)/385.4616] X(.98) Hydrocarbon Emissions(in Pounds)=[Process Stream Volume(SCF)X Mole% Component X Mole Weight of Component/385.4616]X(1-%DRE) NOx Emissions(in pounds)= Total Heating Value of Process Stream Flared MMBtu X 0.138lb/MMBtu NO/NO2 ratio 95/5%"/>
    <s v="01/24/2026 05:58 PM"/>
    <n v="7.1000000000931323"/>
    <n v="4.1084507041714611"/>
    <s v="Y"/>
  </r>
  <r>
    <s v="452105"/>
    <s v="RN100223890"/>
    <x v="18"/>
    <s v="8900 FM 1555"/>
    <x v="8"/>
    <n v="7"/>
    <s v="01/24/2026 6:38"/>
    <s v="01/24/2026 13:44"/>
    <s v="EMISSIONS EVENT"/>
    <s v="Flare-E"/>
    <s v="FLR-J"/>
    <s v="Oxides of Nitrogen (NOx)"/>
    <n v="716.63"/>
    <m/>
    <m/>
    <s v="POUNDS"/>
    <n v="0"/>
    <s v=" "/>
    <s v="NRSP 143035"/>
    <m/>
    <s v="The Benedum Gas Plants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s FLR‑E and FLR‑J."/>
    <s v="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Pipeline Mid-Continent WestTex utilizes a Microsoft Excel Spreadsheet to calculate Upset/Maintenance Emissions. Up-to-Date representative gas analyses for each gas stream are maintained in the spreadsheet. Formulas Used in Reporting Table: SO2 Emissions (in Pounds)=[Process Stream Volume(SCF)X(%H2S)X Mole Wt. SO2(64)/385.4616] X(.98) Hydrocarbon Emissions(in Pounds)=[Process Stream Volume(SCF)X Mole% Component X Mole Weight of Component/385.4616]X(1-%DRE) NOx Emissions(in pounds)= Total Heating Value of Process Stream Flared MMBtu X 0.138lb/MMBtu NO/NO2 ratio 95/5%"/>
    <s v="01/24/2026 05:58 PM"/>
    <n v="7.1000000000931323"/>
    <n v="100.93380281557744"/>
    <s v="Y"/>
  </r>
  <r>
    <s v="452105"/>
    <s v="RN100223890"/>
    <x v="18"/>
    <s v="8900 FM 1555"/>
    <x v="8"/>
    <n v="7"/>
    <s v="01/24/2026 6:38"/>
    <s v="01/24/2026 13:44"/>
    <s v="EMISSIONS EVENT"/>
    <s v="Flare-E"/>
    <s v="FLR-J"/>
    <s v="Carbon Monoxide"/>
    <n v="1718.09"/>
    <m/>
    <m/>
    <s v="POUNDS"/>
    <n v="0"/>
    <s v=" "/>
    <s v="NRSP 143035"/>
    <m/>
    <s v="The Benedum Gas Plants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s FLR‑E and FLR‑J."/>
    <s v="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Pipeline Mid-Continent WestTex utilizes a Microsoft Excel Spreadsheet to calculate Upset/Maintenance Emissions. Up-to-Date representative gas analyses for each gas stream are maintained in the spreadsheet. Formulas Used in Reporting Table: SO2 Emissions (in Pounds)=[Process Stream Volume(SCF)X(%H2S)X Mole Wt. SO2(64)/385.4616] X(.98) Hydrocarbon Emissions(in Pounds)=[Process Stream Volume(SCF)X Mole% Component X Mole Weight of Component/385.4616]X(1-%DRE) NOx Emissions(in pounds)= Total Heating Value of Process Stream Flared MMBtu X 0.138lb/MMBtu NO/NO2 ratio 95/5%"/>
    <s v="01/24/2026 05:58 PM"/>
    <n v="7.1000000000931323"/>
    <n v="241.98450703907935"/>
    <s v="Y"/>
  </r>
  <r>
    <s v="452105"/>
    <s v="RN100223890"/>
    <x v="18"/>
    <s v="8900 FM 1555"/>
    <x v="8"/>
    <n v="7"/>
    <s v="01/24/2026 6:38"/>
    <s v="01/24/2026 13:44"/>
    <s v="EMISSIONS EVENT"/>
    <s v="Flare-E"/>
    <s v="FLR-J"/>
    <s v="Natural Gas VOCs"/>
    <n v="1.55"/>
    <m/>
    <m/>
    <s v="POUNDS"/>
    <n v="0"/>
    <s v=" "/>
    <s v="NRSP 143035"/>
    <m/>
    <s v="The Benedum Gas Plants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s FLR‑E and FLR‑J."/>
    <s v="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Pipeline Mid-Continent WestTex utilizes a Microsoft Excel Spreadsheet to calculate Upset/Maintenance Emissions. Up-to-Date representative gas analyses for each gas stream are maintained in the spreadsheet. Formulas Used in Reporting Table: SO2 Emissions (in Pounds)=[Process Stream Volume(SCF)X(%H2S)X Mole Wt. SO2(64)/385.4616] X(.98) Hydrocarbon Emissions(in Pounds)=[Process Stream Volume(SCF)X Mole% Component X Mole Weight of Component/385.4616]X(1-%DRE) NOx Emissions(in pounds)= Total Heating Value of Process Stream Flared MMBtu X 0.138lb/MMBtu NO/NO2 ratio 95/5%"/>
    <s v="01/24/2026 05:58 PM"/>
    <n v="7.1000000000931323"/>
    <n v="0.21830985915206597"/>
    <s v="Y"/>
  </r>
  <r>
    <s v="452105"/>
    <s v="RN100223890"/>
    <x v="18"/>
    <s v="8900 FM 1555"/>
    <x v="8"/>
    <n v="7"/>
    <s v="01/24/2026 6:38"/>
    <s v="01/24/2026 13:44"/>
    <s v="EMISSIONS EVENT"/>
    <s v="Flare-E"/>
    <s v="FLR-J"/>
    <s v="Oxides of Nitrogen (NOx)"/>
    <n v="200.38"/>
    <m/>
    <m/>
    <s v="POUNDS"/>
    <n v="0"/>
    <s v=" "/>
    <s v="NRSP 143035"/>
    <m/>
    <s v="The Benedum Gas Plants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s FLR‑E and FLR‑J."/>
    <s v="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Pipeline Mid-Continent WestTex utilizes a Microsoft Excel Spreadsheet to calculate Upset/Maintenance Emissions. Up-to-Date representative gas analyses for each gas stream are maintained in the spreadsheet. Formulas Used in Reporting Table: SO2 Emissions (in Pounds)=[Process Stream Volume(SCF)X(%H2S)X Mole Wt. SO2(64)/385.4616] X(.98) Hydrocarbon Emissions(in Pounds)=[Process Stream Volume(SCF)X Mole% Component X Mole Weight of Component/385.4616]X(1-%DRE) NOx Emissions(in pounds)= Total Heating Value of Process Stream Flared MMBtu X 0.138lb/MMBtu NO/NO2 ratio 95/5%"/>
    <s v="01/24/2026 05:58 PM"/>
    <n v="7.1000000000931323"/>
    <n v="28.222535210897405"/>
    <s v="Y"/>
  </r>
  <r>
    <s v="452103"/>
    <s v="RN111843389"/>
    <x v="19"/>
    <s v="FROM KERMIT, TX, DRIVE SW ON HIGHWAY 302 FOR 12 MI. TURN S ON LEASE ACCESS ROAD AND TRAVEL 0.9 MI. BULL MOOSE WILL BE ON THE L."/>
    <x v="9"/>
    <n v="7"/>
    <s v="01/24/2026 9:12"/>
    <s v="01/24/2026 17:12"/>
    <s v="EMISSIONS EVENT"/>
    <s v="Flare 1"/>
    <s v="FLR-1"/>
    <s v="Carbon Monoxide"/>
    <n v="5001"/>
    <m/>
    <m/>
    <s v="POUNDS"/>
    <n v="0"/>
    <s v=" "/>
    <s v="174593"/>
    <m/>
    <s v="Residue gas was routed to Flare 1, FLR-1, due to high inlet O2."/>
    <s v="Residue gas was flared to protect personnel and equipment. Operations personnel needed to flare until all high O2 was gone. Once the high inlet O2 decreased, normal operating conditions in the residue sales line, normal operations resumed, and flaring ceased."/>
    <s v="For each gas component, calculate Net Molecular Weight (MW):Net MW (lb/lb-mole) =Mole% o!Component/100 x MW ofComponent_x000a_Example using propane: Net MW = 8.7522/100 x 44.10 lb/lb-mole = 3.86 lb/lb-mole."/>
    <s v="01/24/2026 05:10 PM"/>
    <n v="8.0000000000582077"/>
    <n v="625.12499999545162"/>
    <s v="Y"/>
  </r>
  <r>
    <s v="452102"/>
    <s v="RN110147287"/>
    <x v="20"/>
    <s v="FROM I-20, STANTON, EXIT 156 TX-137/LAMESA. TURN RIGHT ONTO TX-137N, GO 15.1 MILES &amp; TURN RIGHT ON FM-846, GO 2.0 MILES. TURN LEFT ON CR-3601, GO 1.1 MILES, SITE IS ON THE LEFT."/>
    <x v="4"/>
    <n v="7"/>
    <s v="01/23/2026 23:00"/>
    <s v="01/24/2026 23:00"/>
    <s v="EMISSIONS EVENT"/>
    <s v="Inlet Gas Flaring"/>
    <s v="FL-1"/>
    <s v="Carbon Monoxide"/>
    <n v="5001"/>
    <m/>
    <m/>
    <s v="POUNDS"/>
    <n v="0"/>
    <s v=" "/>
    <s v="NRSP 150369"/>
    <m/>
    <s v="The flaring of residue gas occurred when the plant received off-specification gas with high O2 from the producers."/>
    <s v="Field technicians are troubleshooting to isolate the incoming O2. The site's flare was maintained in constant operation during this event; flarepilots were monitored, and no bypassing of the control device occurred."/>
    <s v="Flaring emissions based upon metered gas volume, H2S gas analysis, and event duration. Calculations based on the TCEQ guidance document known as RG-109."/>
    <s v="01/24/2026 04:49 PM"/>
    <n v="24"/>
    <n v="208.375"/>
    <s v="Y"/>
  </r>
  <r>
    <s v="452102"/>
    <s v="RN110147287"/>
    <x v="20"/>
    <s v="FROM I-20, STANTON, EXIT 156 TX-137/LAMESA. TURN RIGHT ONTO TX-137N, GO 15.1 MILES &amp; TURN RIGHT ON FM-846, GO 2.0 MILES. TURN LEFT ON CR-3601, GO 1.1 MILES, SITE IS ON THE LEFT."/>
    <x v="4"/>
    <n v="7"/>
    <s v="01/23/2026 23:00"/>
    <s v="01/24/2026 23:00"/>
    <s v="EMISSIONS EVENT"/>
    <s v="Inlet Gas Flaring"/>
    <s v="FL-1"/>
    <s v="Natural Gas VOCs"/>
    <n v="5001"/>
    <m/>
    <m/>
    <s v="POUNDS"/>
    <n v="0"/>
    <s v=" "/>
    <s v="NRSP 150369"/>
    <m/>
    <s v="The flaring of residue gas occurred when the plant received off-specification gas with high O2 from the producers."/>
    <s v="Field technicians are troubleshooting to isolate the incoming O2. The site's flare was maintained in constant operation during this event; flarepilots were monitored, and no bypassing of the control device occurred."/>
    <s v="Flaring emissions based upon metered gas volume, H2S gas analysis, and event duration. Calculations based on the TCEQ guidance document known as RG-109."/>
    <s v="01/24/2026 04:49 PM"/>
    <n v="24"/>
    <n v="208.375"/>
    <s v="Y"/>
  </r>
  <r>
    <s v="452102"/>
    <s v="RN110147287"/>
    <x v="20"/>
    <s v="FROM I-20, STANTON, EXIT 156 TX-137/LAMESA. TURN RIGHT ONTO TX-137N, GO 15.1 MILES &amp; TURN RIGHT ON FM-846, GO 2.0 MILES. TURN LEFT ON CR-3601, GO 1.1 MILES, SITE IS ON THE LEFT."/>
    <x v="4"/>
    <n v="7"/>
    <s v="01/23/2026 23:00"/>
    <s v="01/24/2026 23:00"/>
    <s v="EMISSIONS EVENT"/>
    <s v="Inlet Gas Flaring"/>
    <s v="FL-1"/>
    <s v="Nitrogen Oxides (NOx)"/>
    <n v="5001"/>
    <m/>
    <m/>
    <s v="POUNDS"/>
    <n v="0"/>
    <s v=" "/>
    <s v="NRSP 150369"/>
    <m/>
    <s v="The flaring of residue gas occurred when the plant received off-specification gas with high O2 from the producers."/>
    <s v="Field technicians are troubleshooting to isolate the incoming O2. The site's flare was maintained in constant operation during this event; flarepilots were monitored, and no bypassing of the control device occurred."/>
    <s v="Flaring emissions based upon metered gas volume, H2S gas analysis, and event duration. Calculations based on the TCEQ guidance document known as RG-109."/>
    <s v="01/24/2026 04:49 PM"/>
    <n v="24"/>
    <n v="208.375"/>
    <s v="Y"/>
  </r>
  <r>
    <s v="452101"/>
    <s v="RN100217314"/>
    <x v="21"/>
    <s v="FROM FM 2401 &amp; FM 2594 S ON FM 2594 5 MI TO STATION"/>
    <x v="8"/>
    <n v="7"/>
    <s v="01/23/2026 23:35"/>
    <s v="01/24/2026 23:35"/>
    <s v="EMISSIONS EVENT"/>
    <s v="Pembrook 1 Flare"/>
    <s v="FLR-1"/>
    <s v="Carbon Monoxide"/>
    <n v="25532.51"/>
    <m/>
    <m/>
    <s v="POUNDS"/>
    <n v="0"/>
    <s v=" "/>
    <s v="SP 131976"/>
    <m/>
    <s v="The Pembrook 1 Processing Unit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 FLR‑1."/>
    <s v="Targa 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Pipeline Mid-Continent WestTex utilizes a Microsoft Excel Spreadsheet to calculate Upset/Maintenance Emissions. Up-to-Date representative gas analyses for each gas stream are maintained in the spreadsheet. Formulas Used in Reporting: SO2 Emissions (in Pounds) =[Process Stream Volume(SCF)X(%H2S)X Mole Wt. SO2(64)/385.4616] X(.98) Hydrocarbon Emissions(in Pounds)=[Process Stream Volume (SCF)X Mole% Component X Mole Weight of Component/385.4616]X(1-%DRE) NOx Emissions(in pounds)= Total Heating Value of Process Stream Flared MMBtu X 0.138lb/MMBtu NO/NO2 ratio 95/5%"/>
    <s v="01/24/2026 04:48 PM"/>
    <n v="24"/>
    <n v="1063.8545833333333"/>
    <s v="Y"/>
  </r>
  <r>
    <s v="452101"/>
    <s v="RN100217314"/>
    <x v="21"/>
    <s v="FROM FM 2401 &amp; FM 2594 S ON FM 2594 5 MI TO STATION"/>
    <x v="8"/>
    <n v="7"/>
    <s v="01/23/2026 23:35"/>
    <s v="01/24/2026 23:35"/>
    <s v="EMISSIONS EVENT"/>
    <s v="Pembrook 1 Flare"/>
    <s v="FLR-1"/>
    <s v="Natural Gas VOCs"/>
    <n v="28.18"/>
    <m/>
    <m/>
    <s v="POUNDS"/>
    <n v="0"/>
    <s v=" "/>
    <s v="SP 131976"/>
    <m/>
    <s v="The Pembrook 1 Processing Unit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 FLR‑1."/>
    <s v="Targa 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Pipeline Mid-Continent WestTex utilizes a Microsoft Excel Spreadsheet to calculate Upset/Maintenance Emissions. Up-to-Date representative gas analyses for each gas stream are maintained in the spreadsheet. Formulas Used in Reporting: SO2 Emissions (in Pounds) =[Process Stream Volume(SCF)X(%H2S)X Mole Wt. SO2(64)/385.4616] X(.98) Hydrocarbon Emissions(in Pounds)=[Process Stream Volume (SCF)X Mole% Component X Mole Weight of Component/385.4616]X(1-%DRE) NOx Emissions(in pounds)= Total Heating Value of Process Stream Flared MMBtu X 0.138lb/MMBtu NO/NO2 ratio 95/5%"/>
    <s v="01/24/2026 04:48 PM"/>
    <n v="24"/>
    <n v="1.1741666666666666"/>
    <s v="Y"/>
  </r>
  <r>
    <s v="452101"/>
    <s v="RN100217314"/>
    <x v="21"/>
    <s v="FROM FM 2401 &amp; FM 2594 S ON FM 2594 5 MI TO STATION"/>
    <x v="8"/>
    <n v="7"/>
    <s v="01/23/2026 23:35"/>
    <s v="01/24/2026 23:35"/>
    <s v="EMISSIONS EVENT"/>
    <s v="Pembrook 1 Flare"/>
    <s v="FLR-1"/>
    <s v="Nitrogen Oxides (NOx)"/>
    <n v="2977.86"/>
    <m/>
    <m/>
    <s v="POUNDS"/>
    <n v="0"/>
    <s v=" "/>
    <s v="SP 131976"/>
    <m/>
    <s v="The Pembrook 1 Processing Unit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 FLR‑1."/>
    <s v="Targa 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Pipeline Mid-Continent WestTex utilizes a Microsoft Excel Spreadsheet to calculate Upset/Maintenance Emissions. Up-to-Date representative gas analyses for each gas stream are maintained in the spreadsheet. Formulas Used in Reporting: SO2 Emissions (in Pounds) =[Process Stream Volume(SCF)X(%H2S)X Mole Wt. SO2(64)/385.4616] X(.98) Hydrocarbon Emissions(in Pounds)=[Process Stream Volume (SCF)X Mole% Component X Mole Weight of Component/385.4616]X(1-%DRE) NOx Emissions(in pounds)= Total Heating Value of Process Stream Flared MMBtu X 0.138lb/MMBtu NO/NO2 ratio 95/5%"/>
    <s v="01/24/2026 04:48 PM"/>
    <n v="24"/>
    <n v="124.0775"/>
    <s v="Y"/>
  </r>
  <r>
    <s v="452100"/>
    <s v="RN109874099"/>
    <x v="22"/>
    <s v="FROM I-20 FROM BIG SPRING, TAKE EXIT 176 TX-176/ANDREWS AND HEAD WEST ONTO TX-176. GO 17.7 MILES AND TURN RIGHT N ONTO CR-3701. GO 2.3 MILES AND SITE IS ON THE LEFT."/>
    <x v="4"/>
    <n v="7"/>
    <s v="01/23/2026 23:00"/>
    <s v="01/24/2026 23:00"/>
    <s v="EMISSIONS EVENT"/>
    <s v="Inlet Gas Flaring"/>
    <s v="FL-1"/>
    <s v="Carbon Monoxide"/>
    <n v="5001"/>
    <m/>
    <m/>
    <s v="POUNDS"/>
    <n v="0"/>
    <s v=" "/>
    <s v="NRSP 147837"/>
    <m/>
    <s v="The flaring of residue gas occurred when the plant received off-specification gas with high O2 from the producers."/>
    <s v="Field technicians are troubleshooting to isolate the incoming O2. The site's flare was maintained in constant operation during this event; flarepilots were monitored, and no bypassing of the control device occurred."/>
    <s v="Flaring emissions based upon metered gas volume, H2S gas analysis, and event duration. Calculations based on the TCEQ guidance document known as RG-109."/>
    <s v="01/24/2026 04:44 PM"/>
    <n v="24"/>
    <n v="208.375"/>
    <s v="Y"/>
  </r>
  <r>
    <s v="452100"/>
    <s v="RN109874099"/>
    <x v="22"/>
    <s v="FROM I-20 FROM BIG SPRING, TAKE EXIT 176 TX-176/ANDREWS AND HEAD WEST ONTO TX-176. GO 17.7 MILES AND TURN RIGHT N ONTO CR-3701. GO 2.3 MILES AND SITE IS ON THE LEFT."/>
    <x v="4"/>
    <n v="7"/>
    <s v="01/23/2026 23:00"/>
    <s v="01/24/2026 23:00"/>
    <s v="EMISSIONS EVENT"/>
    <s v="Inlet Gas Flaring"/>
    <s v="FL-1"/>
    <s v="Natural Gas VOCs"/>
    <n v="5001"/>
    <m/>
    <m/>
    <s v="POUNDS"/>
    <n v="0"/>
    <s v=" "/>
    <s v="NRSP 147837"/>
    <m/>
    <s v="The flaring of residue gas occurred when the plant received off-specification gas with high O2 from the producers."/>
    <s v="Field technicians are troubleshooting to isolate the incoming O2. The site's flare was maintained in constant operation during this event; flarepilots were monitored, and no bypassing of the control device occurred."/>
    <s v="Flaring emissions based upon metered gas volume, H2S gas analysis, and event duration. Calculations based on the TCEQ guidance document known as RG-109."/>
    <s v="01/24/2026 04:44 PM"/>
    <n v="24"/>
    <n v="208.375"/>
    <s v="Y"/>
  </r>
  <r>
    <s v="452100"/>
    <s v="RN109874099"/>
    <x v="22"/>
    <s v="FROM I-20 FROM BIG SPRING, TAKE EXIT 176 TX-176/ANDREWS AND HEAD WEST ONTO TX-176. GO 17.7 MILES AND TURN RIGHT N ONTO CR-3701. GO 2.3 MILES AND SITE IS ON THE LEFT."/>
    <x v="4"/>
    <n v="7"/>
    <s v="01/23/2026 23:00"/>
    <s v="01/24/2026 23:00"/>
    <s v="EMISSIONS EVENT"/>
    <s v="Inlet Gas Flaring"/>
    <s v="FL-1"/>
    <s v="Nitrogen Oxides (NOx)"/>
    <n v="5001"/>
    <m/>
    <m/>
    <s v="POUNDS"/>
    <n v="0"/>
    <s v=" "/>
    <s v="NRSP 147837"/>
    <m/>
    <s v="The flaring of residue gas occurred when the plant received off-specification gas with high O2 from the producers."/>
    <s v="Field technicians are troubleshooting to isolate the incoming O2. The site's flare was maintained in constant operation during this event; flarepilots were monitored, and no bypassing of the control device occurred."/>
    <s v="Flaring emissions based upon metered gas volume, H2S gas analysis, and event duration. Calculations based on the TCEQ guidance document known as RG-109."/>
    <s v="01/24/2026 04:44 PM"/>
    <n v="24"/>
    <n v="208.375"/>
    <s v="Y"/>
  </r>
  <r>
    <s v="452099"/>
    <s v="RN111169397"/>
    <x v="23"/>
    <s v="FROM MIDLAND GO ON RD 349 FOR 24 MI TURN LEFT TO E COUNTY RD 320 FOR 1.5 MI TURN RIGHT ON UNNAMED RD AND CONTINUE FOR 0.14MI SITE WILL BE ON RIGHT"/>
    <x v="1"/>
    <n v="7"/>
    <s v="01/23/2026 17:00"/>
    <s v="01/24/2026 17:00"/>
    <s v="EMISSIONS EVENT"/>
    <s v="Flare 1"/>
    <s v="FLR-2"/>
    <s v="Carbon Monoxide"/>
    <n v="28973.88"/>
    <m/>
    <m/>
    <s v="POUNDS"/>
    <n v="0"/>
    <s v=" "/>
    <s v="PBR 168298"/>
    <m/>
    <s v="The Legacy Gas Plant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s FLR‑1 and FLR‑2."/>
    <s v="Targa 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Pipeline Mid-Continent WestTex utilizes a Microsoft Excel Spreadsheet to calculate Upset/Maintenance Emissions. Up-to-Date representative gas analyses for each gas stream are maintained in the spreadsheet. Formulas Used in Reporting Table: SO2 Emissions (in Pounds) = Process Stream Volume(SCF)X(%H2S)X Mole Wt. SO2(64)/385.4616] X(.98) Hydrocarbon Emissions(in Pounds)= Process Stream Volume (SCF)X Mole% Component X Mole Weight of Component/385.4616]X(1-%DRE) NOx Emissions(in pounds)= Total Heating Value of Process Stream Flared MMBtu X 0.138 (or 0.0641) lb/MMBtu NO/NO2 ratio 95/5%"/>
    <s v="01/24/2026 04:38 PM"/>
    <n v="24"/>
    <n v="1207.2450000000001"/>
    <s v="Y"/>
  </r>
  <r>
    <s v="452099"/>
    <s v="RN111169397"/>
    <x v="23"/>
    <s v="FROM MIDLAND GO ON RD 349 FOR 24 MI TURN LEFT TO E COUNTY RD 320 FOR 1.5 MI TURN RIGHT ON UNNAMED RD AND CONTINUE FOR 0.14MI SITE WILL BE ON RIGHT"/>
    <x v="1"/>
    <n v="7"/>
    <s v="01/23/2026 17:00"/>
    <s v="01/24/2026 17:00"/>
    <s v="EMISSIONS EVENT"/>
    <s v="Flare 1"/>
    <s v="FLR-2"/>
    <s v="Natural Gas VOCs"/>
    <n v="79.239999999999995"/>
    <m/>
    <m/>
    <s v="POUNDS"/>
    <n v="0"/>
    <s v=" "/>
    <s v="PBR 168298"/>
    <m/>
    <s v="The Legacy Gas Plant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s FLR‑1 and FLR‑2."/>
    <s v="Targa 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Pipeline Mid-Continent WestTex utilizes a Microsoft Excel Spreadsheet to calculate Upset/Maintenance Emissions. Up-to-Date representative gas analyses for each gas stream are maintained in the spreadsheet. Formulas Used in Reporting Table: SO2 Emissions (in Pounds) = Process Stream Volume(SCF)X(%H2S)X Mole Wt. SO2(64)/385.4616] X(.98) Hydrocarbon Emissions(in Pounds)= Process Stream Volume (SCF)X Mole% Component X Mole Weight of Component/385.4616]X(1-%DRE) NOx Emissions(in pounds)= Total Heating Value of Process Stream Flared MMBtu X 0.138 (or 0.0641) lb/MMBtu NO/NO2 ratio 95/5%"/>
    <s v="01/24/2026 04:38 PM"/>
    <n v="24"/>
    <n v="3.3016666666666663"/>
    <s v="Y"/>
  </r>
  <r>
    <s v="452099"/>
    <s v="RN111169397"/>
    <x v="23"/>
    <s v="FROM MIDLAND GO ON RD 349 FOR 24 MI TURN LEFT TO E COUNTY RD 320 FOR 1.5 MI TURN RIGHT ON UNNAMED RD AND CONTINUE FOR 0.14MI SITE WILL BE ON RIGHT"/>
    <x v="1"/>
    <n v="7"/>
    <s v="01/23/2026 17:00"/>
    <s v="01/24/2026 17:00"/>
    <s v="EMISSIONS EVENT"/>
    <s v="Flare 1"/>
    <s v="FLR-2"/>
    <s v="Oxides of Nitrogen (NOx)"/>
    <n v="3379.23"/>
    <m/>
    <m/>
    <s v="POUNDS"/>
    <n v="0"/>
    <s v=" "/>
    <s v="PBR 168298"/>
    <m/>
    <s v="The Legacy Gas Plant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s FLR‑1 and FLR‑2."/>
    <s v="Targa 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Pipeline Mid-Continent WestTex utilizes a Microsoft Excel Spreadsheet to calculate Upset/Maintenance Emissions. Up-to-Date representative gas analyses for each gas stream are maintained in the spreadsheet. Formulas Used in Reporting Table: SO2 Emissions (in Pounds) = Process Stream Volume(SCF)X(%H2S)X Mole Wt. SO2(64)/385.4616] X(.98) Hydrocarbon Emissions(in Pounds)= Process Stream Volume (SCF)X Mole% Component X Mole Weight of Component/385.4616]X(1-%DRE) NOx Emissions(in pounds)= Total Heating Value of Process Stream Flared MMBtu X 0.138 (or 0.0641) lb/MMBtu NO/NO2 ratio 95/5%"/>
    <s v="01/24/2026 04:38 PM"/>
    <n v="24"/>
    <n v="140.80125000000001"/>
    <s v="Y"/>
  </r>
  <r>
    <s v="452099"/>
    <s v="RN111169397"/>
    <x v="23"/>
    <s v="FROM MIDLAND GO ON RD 349 FOR 24 MI TURN LEFT TO E COUNTY RD 320 FOR 1.5 MI TURN RIGHT ON UNNAMED RD AND CONTINUE FOR 0.14MI SITE WILL BE ON RIGHT"/>
    <x v="1"/>
    <n v="7"/>
    <s v="01/23/2026 17:00"/>
    <s v="01/24/2026 17:00"/>
    <s v="EMISSIONS EVENT"/>
    <s v="Flare 1"/>
    <s v="FLR-2"/>
    <s v="Carbon Monoxide"/>
    <n v="43652.639999999999"/>
    <m/>
    <m/>
    <s v="POUNDS"/>
    <n v="0"/>
    <s v=" "/>
    <s v="PBR 168298"/>
    <m/>
    <s v="The Legacy Gas Plant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s FLR‑1 and FLR‑2."/>
    <s v="Targa 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Pipeline Mid-Continent WestTex utilizes a Microsoft Excel Spreadsheet to calculate Upset/Maintenance Emissions. Up-to-Date representative gas analyses for each gas stream are maintained in the spreadsheet. Formulas Used in Reporting Table: SO2 Emissions (in Pounds) = Process Stream Volume(SCF)X(%H2S)X Mole Wt. SO2(64)/385.4616] X(.98) Hydrocarbon Emissions(in Pounds)= Process Stream Volume (SCF)X Mole% Component X Mole Weight of Component/385.4616]X(1-%DRE) NOx Emissions(in pounds)= Total Heating Value of Process Stream Flared MMBtu X 0.138 (or 0.0641) lb/MMBtu NO/NO2 ratio 95/5%"/>
    <s v="01/24/2026 04:38 PM"/>
    <n v="24"/>
    <n v="1818.86"/>
    <s v="Y"/>
  </r>
  <r>
    <s v="452099"/>
    <s v="RN111169397"/>
    <x v="23"/>
    <s v="FROM MIDLAND GO ON RD 349 FOR 24 MI TURN LEFT TO E COUNTY RD 320 FOR 1.5 MI TURN RIGHT ON UNNAMED RD AND CONTINUE FOR 0.14MI SITE WILL BE ON RIGHT"/>
    <x v="1"/>
    <n v="7"/>
    <s v="01/23/2026 17:00"/>
    <s v="01/24/2026 17:00"/>
    <s v="EMISSIONS EVENT"/>
    <s v="Flare 1"/>
    <s v="FLR-2"/>
    <s v="Natural Gas VOCs"/>
    <n v="119.39"/>
    <m/>
    <m/>
    <s v="POUNDS"/>
    <n v="0"/>
    <s v=" "/>
    <s v="PBR 168298"/>
    <m/>
    <s v="The Legacy Gas Plant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s FLR‑1 and FLR‑2."/>
    <s v="Targa 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Pipeline Mid-Continent WestTex utilizes a Microsoft Excel Spreadsheet to calculate Upset/Maintenance Emissions. Up-to-Date representative gas analyses for each gas stream are maintained in the spreadsheet. Formulas Used in Reporting Table: SO2 Emissions (in Pounds) = Process Stream Volume(SCF)X(%H2S)X Mole Wt. SO2(64)/385.4616] X(.98) Hydrocarbon Emissions(in Pounds)= Process Stream Volume (SCF)X Mole% Component X Mole Weight of Component/385.4616]X(1-%DRE) NOx Emissions(in pounds)= Total Heating Value of Process Stream Flared MMBtu X 0.138 (or 0.0641) lb/MMBtu NO/NO2 ratio 95/5%"/>
    <s v="01/24/2026 04:38 PM"/>
    <n v="24"/>
    <n v="4.9745833333333334"/>
    <s v="Y"/>
  </r>
  <r>
    <s v="452099"/>
    <s v="RN111169397"/>
    <x v="23"/>
    <s v="FROM MIDLAND GO ON RD 349 FOR 24 MI TURN LEFT TO E COUNTY RD 320 FOR 1.5 MI TURN RIGHT ON UNNAMED RD AND CONTINUE FOR 0.14MI SITE WILL BE ON RIGHT"/>
    <x v="1"/>
    <n v="7"/>
    <s v="01/23/2026 17:00"/>
    <s v="01/24/2026 17:00"/>
    <s v="EMISSIONS EVENT"/>
    <s v="Flare 1"/>
    <s v="FLR-2"/>
    <s v="Oxides of Nitrogen (NOx)"/>
    <n v="5091.22"/>
    <m/>
    <m/>
    <s v="POUNDS"/>
    <n v="0"/>
    <s v=" "/>
    <s v="PBR 168298"/>
    <m/>
    <s v="The Legacy Gas Plant experienced elevated oxygen concentrations in the inlet gas processing streams originating from third‑party producers. This resulted in oxygen levels exceeding the maximum allowable limits at third‑party residue sales outlets, causing all residue compressors to shut down. As a result, residue gas was routed to EPNs FLR‑1 and FLR‑2."/>
    <s v="Targa Pipeline and Measurement teams worked throughout the winter storm conditions to identify and shut in producers with elevated oxygen concentrations in their gas streams. Once oxygen levels decreased, operations restarted and returned the residue compressors to normal operation, ending the emissions event."/>
    <s v="Targa Pipeline Mid-Continent WestTex utilizes a Microsoft Excel Spreadsheet to calculate Upset/Maintenance Emissions. Up-to-Date representative gas analyses for each gas stream are maintained in the spreadsheet. Formulas Used in Reporting Table: SO2 Emissions (in Pounds) = Process Stream Volume(SCF)X(%H2S)X Mole Wt. SO2(64)/385.4616] X(.98) Hydrocarbon Emissions(in Pounds)= Process Stream Volume (SCF)X Mole% Component X Mole Weight of Component/385.4616]X(1-%DRE) NOx Emissions(in pounds)= Total Heating Value of Process Stream Flared MMBtu X 0.138 (or 0.0641) lb/MMBtu NO/NO2 ratio 95/5%"/>
    <s v="01/24/2026 04:38 PM"/>
    <n v="24"/>
    <n v="212.13416666666669"/>
    <s v="Y"/>
  </r>
  <r>
    <s v="452098"/>
    <s v="RN100215102"/>
    <x v="24"/>
    <s v="FROM THE INTX OF IH 20 AND SH 158 IN MIDLAND DRIVE 13.2 MI E ON SH 158 DRIVE 12.8 MI S ON FM RD 1379 DRIVE 1.8 MI S ON LEASE RD TO SITE"/>
    <x v="1"/>
    <n v="7"/>
    <s v="01/24/2026 6:33"/>
    <s v="01/25/2026 6:33"/>
    <s v="EMISSIONS EVENT"/>
    <s v="Driver Processing unit Flare"/>
    <s v="FLR-J"/>
    <s v="Carbon Monoxide"/>
    <n v="4123.92"/>
    <m/>
    <m/>
    <s v="POUNDS"/>
    <n v="0"/>
    <s v=" "/>
    <s v="SP 149080"/>
    <m/>
    <s v="The Driver Gas Plant received an unexpected spike of Oxygen entering the facility from third-party producers. The increase in Oxygen_x000a_content resulted in third-party sales vendors shutting the sales lines in leading to high residue discharge pressure, routing residue gas to EPNs:_x000a_FLR-D and FLR-J."/>
    <s v="Operations are staying in communication with Targa gas control while Targa Measurement personnel are identifying field sources of the oxygen_x000a_and shutting them in."/>
    <s v="Targa Pipeline Mid-Continent WestTex utilizes a Microsoft Excel Spreadsheet to calculate Upset/Maintenance Emissions. Up-to-Date_x000a_representative gas analyses for each gas stream are maintained in the spreadsheet. Formulas Used in Reporting Table: SO2 Emissions (in Pounds)_x000a_= Process Stream Volume (SCF)X(%H2S) X Mole Wt. SO2(64)/385.4616] X (.98) Hydrocarbon Emissions (in Pounds) = Process Stream_x000a_Volume (SCF)X Mole% Component X Mole Weight of Component/385.4616]X(1 %DRE) NOx Emissions (in pounds) = Total Heating Value of_x000a_Process Stream Flared MMBtu X 0.138 (or 0.0641) lb/MMBtu NO/NO2 ratio 95/5%"/>
    <s v="01/24/2026 04:25 PM"/>
    <n v="24"/>
    <n v="171.83"/>
    <s v="Y"/>
  </r>
  <r>
    <s v="452098"/>
    <s v="RN100215102"/>
    <x v="24"/>
    <s v="FROM THE INTX OF IH 20 AND SH 158 IN MIDLAND DRIVE 13.2 MI E ON SH 158 DRIVE 12.8 MI S ON FM RD 1379 DRIVE 1.8 MI S ON LEASE RD TO SITE"/>
    <x v="1"/>
    <n v="7"/>
    <s v="01/24/2026 6:33"/>
    <s v="01/25/2026 6:33"/>
    <s v="EMISSIONS EVENT"/>
    <s v="Driver Processing unit Flare"/>
    <s v="FLR-J"/>
    <s v="Natural Gas VOCs"/>
    <n v="50.37"/>
    <m/>
    <m/>
    <s v="POUNDS"/>
    <n v="0"/>
    <s v=" "/>
    <s v="SP 149080"/>
    <m/>
    <s v="The Driver Gas Plant received an unexpected spike of Oxygen entering the facility from third-party producers. The increase in Oxygen_x000a_content resulted in third-party sales vendors shutting the sales lines in leading to high residue discharge pressure, routing residue gas to EPNs:_x000a_FLR-D and FLR-J."/>
    <s v="Operations are staying in communication with Targa gas control while Targa Measurement personnel are identifying field sources of the oxygen_x000a_and shutting them in."/>
    <s v="Targa Pipeline Mid-Continent WestTex utilizes a Microsoft Excel Spreadsheet to calculate Upset/Maintenance Emissions. Up-to-Date_x000a_representative gas analyses for each gas stream are maintained in the spreadsheet. Formulas Used in Reporting Table: SO2 Emissions (in Pounds)_x000a_= Process Stream Volume (SCF)X(%H2S) X Mole Wt. SO2(64)/385.4616] X (.98) Hydrocarbon Emissions (in Pounds) = Process Stream_x000a_Volume (SCF)X Mole% Component X Mole Weight of Component/385.4616]X(1 %DRE) NOx Emissions (in pounds) = Total Heating Value of_x000a_Process Stream Flared MMBtu X 0.138 (or 0.0641) lb/MMBtu NO/NO2 ratio 95/5%"/>
    <s v="01/24/2026 04:25 PM"/>
    <n v="24"/>
    <n v="2.0987499999999999"/>
    <s v="Y"/>
  </r>
  <r>
    <s v="452098"/>
    <s v="RN100215102"/>
    <x v="24"/>
    <s v="FROM THE INTX OF IH 20 AND SH 158 IN MIDLAND DRIVE 13.2 MI E ON SH 158 DRIVE 12.8 MI S ON FM RD 1379 DRIVE 1.8 MI S ON LEASE RD TO SITE"/>
    <x v="1"/>
    <n v="7"/>
    <s v="01/24/2026 6:33"/>
    <s v="01/25/2026 6:33"/>
    <s v="EMISSIONS EVENT"/>
    <s v="Driver Processing unit Flare"/>
    <s v="FLR-J"/>
    <s v="Nitrogen Oxides (NOx)"/>
    <n v="2065.6999999999998"/>
    <m/>
    <m/>
    <s v="POUNDS"/>
    <n v="0"/>
    <s v=" "/>
    <s v="SP 149080"/>
    <m/>
    <s v="The Driver Gas Plant received an unexpected spike of Oxygen entering the facility from third-party producers. The increase in Oxygen_x000a_content resulted in third-party sales vendors shutting the sales lines in leading to high residue discharge pressure, routing residue gas to EPNs:_x000a_FLR-D and FLR-J."/>
    <s v="Operations are staying in communication with Targa gas control while Targa Measurement personnel are identifying field sources of the oxygen_x000a_and shutting them in."/>
    <s v="Targa Pipeline Mid-Continent WestTex utilizes a Microsoft Excel Spreadsheet to calculate Upset/Maintenance Emissions. Up-to-Date_x000a_representative gas analyses for each gas stream are maintained in the spreadsheet. Formulas Used in Reporting Table: SO2 Emissions (in Pounds)_x000a_= Process Stream Volume (SCF)X(%H2S) X Mole Wt. SO2(64)/385.4616] X (.98) Hydrocarbon Emissions (in Pounds) = Process Stream_x000a_Volume (SCF)X Mole% Component X Mole Weight of Component/385.4616]X(1 %DRE) NOx Emissions (in pounds) = Total Heating Value of_x000a_Process Stream Flared MMBtu X 0.138 (or 0.0641) lb/MMBtu NO/NO2 ratio 95/5%"/>
    <s v="01/24/2026 04:25 PM"/>
    <n v="24"/>
    <n v="86.070833333333326"/>
    <s v="Y"/>
  </r>
  <r>
    <s v="452098"/>
    <s v="RN100215102"/>
    <x v="24"/>
    <s v="FROM THE INTX OF IH 20 AND SH 158 IN MIDLAND DRIVE 13.2 MI E ON SH 158 DRIVE 12.8 MI S ON FM RD 1379 DRIVE 1.8 MI S ON LEASE RD TO SITE"/>
    <x v="1"/>
    <n v="7"/>
    <s v="01/24/2026 6:33"/>
    <s v="01/25/2026 6:33"/>
    <s v="EMISSIONS EVENT"/>
    <s v="Driver Processing unit Flare"/>
    <s v="FLR-J"/>
    <s v="Carbon Monoxide"/>
    <n v="4267.09"/>
    <m/>
    <m/>
    <s v="POUNDS"/>
    <n v="0"/>
    <s v=" "/>
    <s v="SP 149080"/>
    <m/>
    <s v="The Driver Gas Plant received an unexpected spike of Oxygen entering the facility from third-party producers. The increase in Oxygen_x000a_content resulted in third-party sales vendors shutting the sales lines in leading to high residue discharge pressure, routing residue gas to EPNs:_x000a_FLR-D and FLR-J."/>
    <s v="Operations are staying in communication with Targa gas control while Targa Measurement personnel are identifying field sources of the oxygen_x000a_and shutting them in."/>
    <s v="Targa Pipeline Mid-Continent WestTex utilizes a Microsoft Excel Spreadsheet to calculate Upset/Maintenance Emissions. Up-to-Date_x000a_representative gas analyses for each gas stream are maintained in the spreadsheet. Formulas Used in Reporting Table: SO2 Emissions (in Pounds)_x000a_= Process Stream Volume (SCF)X(%H2S) X Mole Wt. SO2(64)/385.4616] X (.98) Hydrocarbon Emissions (in Pounds) = Process Stream_x000a_Volume (SCF)X Mole% Component X Mole Weight of Component/385.4616]X(1 %DRE) NOx Emissions (in pounds) = Total Heating Value of_x000a_Process Stream Flared MMBtu X 0.138 (or 0.0641) lb/MMBtu NO/NO2 ratio 95/5%"/>
    <s v="01/24/2026 04:25 PM"/>
    <n v="24"/>
    <n v="177.79541666666668"/>
    <s v="Y"/>
  </r>
  <r>
    <s v="452098"/>
    <s v="RN100215102"/>
    <x v="24"/>
    <s v="FROM THE INTX OF IH 20 AND SH 158 IN MIDLAND DRIVE 13.2 MI E ON SH 158 DRIVE 12.8 MI S ON FM RD 1379 DRIVE 1.8 MI S ON LEASE RD TO SITE"/>
    <x v="1"/>
    <n v="7"/>
    <s v="01/24/2026 6:33"/>
    <s v="01/25/2026 6:33"/>
    <s v="EMISSIONS EVENT"/>
    <s v="Driver Processing unit Flare"/>
    <s v="FLR-J"/>
    <s v="Natural Gas VOCs"/>
    <n v="52.12"/>
    <m/>
    <m/>
    <s v="POUNDS"/>
    <n v="0"/>
    <s v=" "/>
    <s v="SP 149080"/>
    <m/>
    <s v="The Driver Gas Plant received an unexpected spike of Oxygen entering the facility from third-party producers. The increase in Oxygen_x000a_content resulted in third-party sales vendors shutting the sales lines in leading to high residue discharge pressure, routing residue gas to EPNs:_x000a_FLR-D and FLR-J."/>
    <s v="Operations are staying in communication with Targa gas control while Targa Measurement personnel are identifying field sources of the oxygen_x000a_and shutting them in."/>
    <s v="Targa Pipeline Mid-Continent WestTex utilizes a Microsoft Excel Spreadsheet to calculate Upset/Maintenance Emissions. Up-to-Date_x000a_representative gas analyses for each gas stream are maintained in the spreadsheet. Formulas Used in Reporting Table: SO2 Emissions (in Pounds)_x000a_= Process Stream Volume (SCF)X(%H2S) X Mole Wt. SO2(64)/385.4616] X (.98) Hydrocarbon Emissions (in Pounds) = Process Stream_x000a_Volume (SCF)X Mole% Component X Mole Weight of Component/385.4616]X(1 %DRE) NOx Emissions (in pounds) = Total Heating Value of_x000a_Process Stream Flared MMBtu X 0.138 (or 0.0641) lb/MMBtu NO/NO2 ratio 95/5%"/>
    <s v="01/24/2026 04:25 PM"/>
    <n v="24"/>
    <n v="2.1716666666666664"/>
    <s v="Y"/>
  </r>
  <r>
    <s v="452098"/>
    <s v="RN100215102"/>
    <x v="24"/>
    <s v="FROM THE INTX OF IH 20 AND SH 158 IN MIDLAND DRIVE 13.2 MI E ON SH 158 DRIVE 12.8 MI S ON FM RD 1379 DRIVE 1.8 MI S ON LEASE RD TO SITE"/>
    <x v="1"/>
    <n v="7"/>
    <s v="01/24/2026 6:33"/>
    <s v="01/25/2026 6:33"/>
    <s v="EMISSIONS EVENT"/>
    <s v="Driver Processing unit Flare"/>
    <s v="FLR-J"/>
    <s v="Nitrogen Oxides (NOx)"/>
    <n v="2137.42"/>
    <m/>
    <m/>
    <s v="POUNDS"/>
    <n v="0"/>
    <s v=" "/>
    <s v="SP 149080"/>
    <m/>
    <s v="The Driver Gas Plant received an unexpected spike of Oxygen entering the facility from third-party producers. The increase in Oxygen_x000a_content resulted in third-party sales vendors shutting the sales lines in leading to high residue discharge pressure, routing residue gas to EPNs:_x000a_FLR-D and FLR-J."/>
    <s v="Operations are staying in communication with Targa gas control while Targa Measurement personnel are identifying field sources of the oxygen_x000a_and shutting them in."/>
    <s v="Targa Pipeline Mid-Continent WestTex utilizes a Microsoft Excel Spreadsheet to calculate Upset/Maintenance Emissions. Up-to-Date_x000a_representative gas analyses for each gas stream are maintained in the spreadsheet. Formulas Used in Reporting Table: SO2 Emissions (in Pounds)_x000a_= Process Stream Volume (SCF)X(%H2S) X Mole Wt. SO2(64)/385.4616] X (.98) Hydrocarbon Emissions (in Pounds) = Process Stream_x000a_Volume (SCF)X Mole% Component X Mole Weight of Component/385.4616]X(1 %DRE) NOx Emissions (in pounds) = Total Heating Value of_x000a_Process Stream Flared MMBtu X 0.138 (or 0.0641) lb/MMBtu NO/NO2 ratio 95/5%"/>
    <s v="01/24/2026 04:25 PM"/>
    <n v="24"/>
    <n v="89.05916666666667"/>
    <s v="Y"/>
  </r>
  <r>
    <s v="452096"/>
    <s v="RN108740143"/>
    <x v="25"/>
    <s v="FROM STANTON, TEXAS: FOLLOW I-20 WEST FOR APPROXIMATELY 5.5 MILES, THEN HEAD NORTH ON COUNTY ROAD 3001/FM829. FOLLOW FM829 FOR APPROXIMATELY 3.5 MILES, THEN TURN LEFT ONTO FM1212. FOLLOW FM1212 FOR APPROXIMATELY 12.2 MILES. THE SITE WILL BE ON THE LEFT."/>
    <x v="4"/>
    <n v="7"/>
    <s v="01/23/2026 23:48"/>
    <s v="01/24/2026 23:48"/>
    <s v="EMISSIONS EVENT"/>
    <s v="Buffalo Gas Plant Flare"/>
    <s v="FLARE"/>
    <s v="Carbon Monoxide"/>
    <n v="25250.45"/>
    <m/>
    <m/>
    <s v="POUNDS"/>
    <n v="0"/>
    <s v=" "/>
    <s v="SP 181513"/>
    <m/>
    <s v="The Buffalo Gas Plant received an unexpected spike of Oxygen entering the facility from third-party producers. The increase in Oxygen_x000a_content resulted in third-party sales vendors shutting the sales lines in leading to high residue discharge pressure, routing residue gas to EPN: FLARE."/>
    <s v="Operations are staying in communication with Targa gas control while Targa Measurement personnel are identifying field sources of the oxygen_x000a_and shutting them in."/>
    <s v="Targa Pipeline Mid-Continent WestTex utilizes a Microsoft Excel Spreadsheet to calculate Upset/Maintenance Emissions. Up-to-Date_x000a_representative gas analyses for each gas stream are maintained in the spreadsheet. Formulas Used in Reporting Table: SO2 Emissions (in Pounds)_x000a_= Process Stream Volume(SCF)X(%H2S)X Mole Wt. SO2(64)/385.4616] X(.98) Hydrocarbon Emissions(in Pounds)= Process Stream Volume_x000a_(SCF)X Mole% Component X Mole Weight of Component/385.4616]X(1-%DRE) NOx Emissions(in pounds)= Total Heating Value of Process_x000a_Stream Flared MMBtu X 0.138 (or 0.0641) lb/MMBtu NO/NO2 ratio 95/5%"/>
    <s v="01/24/2026 03:53 PM"/>
    <n v="24"/>
    <n v="1052.1020833333334"/>
    <s v="Y"/>
  </r>
  <r>
    <s v="452096"/>
    <s v="RN108740143"/>
    <x v="25"/>
    <s v="FROM STANTON, TEXAS: FOLLOW I-20 WEST FOR APPROXIMATELY 5.5 MILES, THEN HEAD NORTH ON COUNTY ROAD 3001/FM829. FOLLOW FM829 FOR APPROXIMATELY 3.5 MILES, THEN TURN LEFT ONTO FM1212. FOLLOW FM1212 FOR APPROXIMATELY 12.2 MILES. THE SITE WILL BE ON THE LEFT."/>
    <x v="4"/>
    <n v="7"/>
    <s v="01/23/2026 23:48"/>
    <s v="01/24/2026 23:48"/>
    <s v="EMISSIONS EVENT"/>
    <s v="Buffalo Gas Plant Flare"/>
    <s v="FLARE"/>
    <s v="Natural Gas VOCs"/>
    <n v="18.829999999999998"/>
    <m/>
    <m/>
    <s v="POUNDS"/>
    <n v="0"/>
    <s v=" "/>
    <s v="SP 181513"/>
    <m/>
    <s v="The Buffalo Gas Plant received an unexpected spike of Oxygen entering the facility from third-party producers. The increase in Oxygen_x000a_content resulted in third-party sales vendors shutting the sales lines in leading to high residue discharge pressure, routing residue gas to EPN: FLARE."/>
    <s v="Operations are staying in communication with Targa gas control while Targa Measurement personnel are identifying field sources of the oxygen_x000a_and shutting them in."/>
    <s v="Targa Pipeline Mid-Continent WestTex utilizes a Microsoft Excel Spreadsheet to calculate Upset/Maintenance Emissions. Up-to-Date_x000a_representative gas analyses for each gas stream are maintained in the spreadsheet. Formulas Used in Reporting Table: SO2 Emissions (in Pounds)_x000a_= Process Stream Volume(SCF)X(%H2S)X Mole Wt. SO2(64)/385.4616] X(.98) Hydrocarbon Emissions(in Pounds)= Process Stream Volume_x000a_(SCF)X Mole% Component X Mole Weight of Component/385.4616]X(1-%DRE) NOx Emissions(in pounds)= Total Heating Value of Process_x000a_Stream Flared MMBtu X 0.138 (or 0.0641) lb/MMBtu NO/NO2 ratio 95/5%"/>
    <s v="01/24/2026 03:53 PM"/>
    <n v="24"/>
    <n v="0.7845833333333333"/>
    <s v="Y"/>
  </r>
  <r>
    <s v="452096"/>
    <s v="RN108740143"/>
    <x v="25"/>
    <s v="FROM STANTON, TEXAS: FOLLOW I-20 WEST FOR APPROXIMATELY 5.5 MILES, THEN HEAD NORTH ON COUNTY ROAD 3001/FM829. FOLLOW FM829 FOR APPROXIMATELY 3.5 MILES, THEN TURN LEFT ONTO FM1212. FOLLOW FM1212 FOR APPROXIMATELY 12.2 MILES. THE SITE WILL BE ON THE LEFT."/>
    <x v="4"/>
    <n v="7"/>
    <s v="01/23/2026 23:48"/>
    <s v="01/24/2026 23:48"/>
    <s v="EMISSIONS EVENT"/>
    <s v="Buffalo Gas Plant Flare"/>
    <s v="FLARE"/>
    <s v="NOX"/>
    <n v="2944.97"/>
    <m/>
    <m/>
    <s v="POUNDS"/>
    <n v="0"/>
    <s v=" "/>
    <s v="SP 181513"/>
    <m/>
    <s v="The Buffalo Gas Plant received an unexpected spike of Oxygen entering the facility from third-party producers. The increase in Oxygen_x000a_content resulted in third-party sales vendors shutting the sales lines in leading to high residue discharge pressure, routing residue gas to EPN: FLARE."/>
    <s v="Operations are staying in communication with Targa gas control while Targa Measurement personnel are identifying field sources of the oxygen_x000a_and shutting them in."/>
    <s v="Targa Pipeline Mid-Continent WestTex utilizes a Microsoft Excel Spreadsheet to calculate Upset/Maintenance Emissions. Up-to-Date_x000a_representative gas analyses for each gas stream are maintained in the spreadsheet. Formulas Used in Reporting Table: SO2 Emissions (in Pounds)_x000a_= Process Stream Volume(SCF)X(%H2S)X Mole Wt. SO2(64)/385.4616] X(.98) Hydrocarbon Emissions(in Pounds)= Process Stream Volume_x000a_(SCF)X Mole% Component X Mole Weight of Component/385.4616]X(1-%DRE) NOx Emissions(in pounds)= Total Heating Value of Process_x000a_Stream Flared MMBtu X 0.138 (or 0.0641) lb/MMBtu NO/NO2 ratio 95/5%"/>
    <s v="01/24/2026 03:53 PM"/>
    <n v="24"/>
    <n v="122.70708333333333"/>
    <s v="Y"/>
  </r>
  <r>
    <s v="452095"/>
    <s v="RN111549861"/>
    <x v="26"/>
    <s v="FROM INTX OF I-20 AND SH 349 IN MIDLAND, GO S ON SH 349 FOR 1 MI. GO L ON E COUNTY RD 120 FOR 11 MI. GO R ON FM 1379 S FOR 1.5 MI. SITE ON L."/>
    <x v="1"/>
    <n v="7"/>
    <s v="01/23/2026 22:27"/>
    <s v="01/24/2026 22:27"/>
    <s v="EMISSIONS EVENT"/>
    <s v="Greenwood Plant 1 Flare"/>
    <s v="FLR-2"/>
    <s v="Carbon Monoxide"/>
    <n v="29566.51"/>
    <m/>
    <m/>
    <s v="POUNDS"/>
    <n v="0"/>
    <s v=" "/>
    <s v="SP 169898"/>
    <m/>
    <s v="The Greenwood Gas Plant received an unexpected spike of Oxygen entering the facility from third-party producers. The increase in Oxygen content resulted in third-party sales vendors shutting the sales lines in leading to high residue discharge pressure, routing residue gas to EPNs: FLR-1 and FLR-2."/>
    <s v="Operations are staying in communication with Targa gas control while Targa Measurement personnel are identifying field sources of the oxygen and shutting them in."/>
    <s v="Targa Pipeline Mid-Continent WestTex utilizes a Microsoft Excel Spreadsheet to calculate Upset/Maintenance Emissions. Up-to-Date_x000a_representative gas analyses for each gas stream are maintained in the spreadsheet.Formulas Used in Reporting:SO2 Emissions (in Pounds) =_x000a_[Remaining H2S converted to SO2] * 64.07/34.08Hydrocarbon Emissions (in Pounds) = [Process Stream Volume (SCF) * Mole% Component *_x000a_Mole Weight of Component/379.48] * (1-%DRE)NOx Emissions (in Pounds) = Total Heating Value of Process Stream Flared MMBtu * 0.138lb"/>
    <s v="01/24/2026 03:39 PM"/>
    <n v="24"/>
    <n v="1231.9379166666665"/>
    <s v="Y"/>
  </r>
  <r>
    <s v="452095"/>
    <s v="RN111549861"/>
    <x v="26"/>
    <s v="FROM INTX OF I-20 AND SH 349 IN MIDLAND, GO S ON SH 349 FOR 1 MI. GO L ON E COUNTY RD 120 FOR 11 MI. GO R ON FM 1379 S FOR 1.5 MI. SITE ON L."/>
    <x v="1"/>
    <n v="7"/>
    <s v="01/23/2026 22:27"/>
    <s v="01/24/2026 22:27"/>
    <s v="EMISSIONS EVENT"/>
    <s v="Greenwood Plant 1 Flare"/>
    <s v="FLR-2"/>
    <s v="Natural Gas VOCs"/>
    <n v="24.65"/>
    <m/>
    <m/>
    <s v="POUNDS"/>
    <n v="0"/>
    <s v=" "/>
    <s v="SP 169898"/>
    <m/>
    <s v="The Greenwood Gas Plant received an unexpected spike of Oxygen entering the facility from third-party producers. The increase in Oxygen content resulted in third-party sales vendors shutting the sales lines in leading to high residue discharge pressure, routing residue gas to EPNs: FLR-1 and FLR-2."/>
    <s v="Operations are staying in communication with Targa gas control while Targa Measurement personnel are identifying field sources of the oxygen and shutting them in."/>
    <s v="Targa Pipeline Mid-Continent WestTex utilizes a Microsoft Excel Spreadsheet to calculate Upset/Maintenance Emissions. Up-to-Date_x000a_representative gas analyses for each gas stream are maintained in the spreadsheet.Formulas Used in Reporting:SO2 Emissions (in Pounds) =_x000a_[Remaining H2S converted to SO2] * 64.07/34.08Hydrocarbon Emissions (in Pounds) = [Process Stream Volume (SCF) * Mole% Component *_x000a_Mole Weight of Component/379.48] * (1-%DRE)NOx Emissions (in Pounds) = Total Heating Value of Process Stream Flared MMBtu * 0.138lb"/>
    <s v="01/24/2026 03:39 PM"/>
    <n v="24"/>
    <n v="1.0270833333333333"/>
    <s v="Y"/>
  </r>
  <r>
    <s v="452095"/>
    <s v="RN111549861"/>
    <x v="26"/>
    <s v="FROM INTX OF I-20 AND SH 349 IN MIDLAND, GO S ON SH 349 FOR 1 MI. GO L ON E COUNTY RD 120 FOR 11 MI. GO R ON FM 1379 S FOR 1.5 MI. SITE ON L."/>
    <x v="1"/>
    <n v="7"/>
    <s v="01/23/2026 22:27"/>
    <s v="01/24/2026 22:27"/>
    <s v="EMISSIONS EVENT"/>
    <s v="Greenwood Plant 1 Flare"/>
    <s v="FLR-2"/>
    <s v="Oxides of Nitrogen (NOx)"/>
    <n v="3448.53"/>
    <m/>
    <m/>
    <s v="POUNDS"/>
    <n v="0"/>
    <s v=" "/>
    <s v="SP 169898"/>
    <m/>
    <s v="The Greenwood Gas Plant received an unexpected spike of Oxygen entering the facility from third-party producers. The increase in Oxygen content resulted in third-party sales vendors shutting the sales lines in leading to high residue discharge pressure, routing residue gas to EPNs: FLR-1 and FLR-2."/>
    <s v="Operations are staying in communication with Targa gas control while Targa Measurement personnel are identifying field sources of the oxygen and shutting them in."/>
    <s v="Targa Pipeline Mid-Continent WestTex utilizes a Microsoft Excel Spreadsheet to calculate Upset/Maintenance Emissions. Up-to-Date_x000a_representative gas analyses for each gas stream are maintained in the spreadsheet.Formulas Used in Reporting:SO2 Emissions (in Pounds) =_x000a_[Remaining H2S converted to SO2] * 64.07/34.08Hydrocarbon Emissions (in Pounds) = [Process Stream Volume (SCF) * Mole% Component *_x000a_Mole Weight of Component/379.48] * (1-%DRE)NOx Emissions (in Pounds) = Total Heating Value of Process Stream Flared MMBtu * 0.138lb"/>
    <s v="01/24/2026 03:39 PM"/>
    <n v="24"/>
    <n v="143.68875"/>
    <s v="Y"/>
  </r>
  <r>
    <s v="452095"/>
    <s v="RN111549861"/>
    <x v="26"/>
    <s v="FROM INTX OF I-20 AND SH 349 IN MIDLAND, GO S ON SH 349 FOR 1 MI. GO L ON E COUNTY RD 120 FOR 11 MI. GO R ON FM 1379 S FOR 1.5 MI. SITE ON L."/>
    <x v="1"/>
    <n v="7"/>
    <s v="01/23/2026 22:27"/>
    <s v="01/24/2026 22:27"/>
    <s v="EMISSIONS EVENT"/>
    <s v="Greenwood Plant 1 Flare"/>
    <s v="FLR-2"/>
    <s v="Carbon Monoxide"/>
    <n v="29315.45"/>
    <m/>
    <m/>
    <s v="POUNDS"/>
    <n v="0"/>
    <s v=" "/>
    <s v="SP 169898"/>
    <m/>
    <s v="The Greenwood Gas Plant received an unexpected spike of Oxygen entering the facility from third-party producers. The increase in Oxygen content resulted in third-party sales vendors shutting the sales lines in leading to high residue discharge pressure, routing residue gas to EPNs: FLR-1 and FLR-2."/>
    <s v="Operations are staying in communication with Targa gas control while Targa Measurement personnel are identifying field sources of the oxygen and shutting them in."/>
    <s v="Targa Pipeline Mid-Continent WestTex utilizes a Microsoft Excel Spreadsheet to calculate Upset/Maintenance Emissions. Up-to-Date_x000a_representative gas analyses for each gas stream are maintained in the spreadsheet.Formulas Used in Reporting:SO2 Emissions (in Pounds) =_x000a_[Remaining H2S converted to SO2] * 64.07/34.08Hydrocarbon Emissions (in Pounds) = [Process Stream Volume (SCF) * Mole% Component *_x000a_Mole Weight of Component/379.48] * (1-%DRE)NOx Emissions (in Pounds) = Total Heating Value of Process Stream Flared MMBtu * 0.138lb"/>
    <s v="01/24/2026 03:39 PM"/>
    <n v="24"/>
    <n v="1221.4770833333334"/>
    <s v="Y"/>
  </r>
  <r>
    <s v="452095"/>
    <s v="RN111549861"/>
    <x v="26"/>
    <s v="FROM INTX OF I-20 AND SH 349 IN MIDLAND, GO S ON SH 349 FOR 1 MI. GO L ON E COUNTY RD 120 FOR 11 MI. GO R ON FM 1379 S FOR 1.5 MI. SITE ON L."/>
    <x v="1"/>
    <n v="7"/>
    <s v="01/23/2026 22:27"/>
    <s v="01/24/2026 22:27"/>
    <s v="EMISSIONS EVENT"/>
    <s v="Greenwood Plant 1 Flare"/>
    <s v="FLR-2"/>
    <s v="Natural Gas VOCs"/>
    <n v="24.44"/>
    <m/>
    <m/>
    <s v="POUNDS"/>
    <n v="0"/>
    <s v=" "/>
    <s v="SP 169898"/>
    <m/>
    <s v="The Greenwood Gas Plant received an unexpected spike of Oxygen entering the facility from third-party producers. The increase in Oxygen content resulted in third-party sales vendors shutting the sales lines in leading to high residue discharge pressure, routing residue gas to EPNs: FLR-1 and FLR-2."/>
    <s v="Operations are staying in communication with Targa gas control while Targa Measurement personnel are identifying field sources of the oxygen and shutting them in."/>
    <s v="Targa Pipeline Mid-Continent WestTex utilizes a Microsoft Excel Spreadsheet to calculate Upset/Maintenance Emissions. Up-to-Date_x000a_representative gas analyses for each gas stream are maintained in the spreadsheet.Formulas Used in Reporting:SO2 Emissions (in Pounds) =_x000a_[Remaining H2S converted to SO2] * 64.07/34.08Hydrocarbon Emissions (in Pounds) = [Process Stream Volume (SCF) * Mole% Component *_x000a_Mole Weight of Component/379.48] * (1-%DRE)NOx Emissions (in Pounds) = Total Heating Value of Process Stream Flared MMBtu * 0.138lb"/>
    <s v="01/24/2026 03:39 PM"/>
    <n v="24"/>
    <n v="1.0183333333333333"/>
    <s v="Y"/>
  </r>
  <r>
    <s v="452095"/>
    <s v="RN111549861"/>
    <x v="26"/>
    <s v="FROM INTX OF I-20 AND SH 349 IN MIDLAND, GO S ON SH 349 FOR 1 MI. GO L ON E COUNTY RD 120 FOR 11 MI. GO R ON FM 1379 S FOR 1.5 MI. SITE ON L."/>
    <x v="1"/>
    <n v="7"/>
    <s v="01/23/2026 22:27"/>
    <s v="01/24/2026 22:27"/>
    <s v="EMISSIONS EVENT"/>
    <s v="Greenwood Plant 1 Flare"/>
    <s v="FLR-2"/>
    <s v="Oxides of Nitrogen (NOx)"/>
    <n v="3419.07"/>
    <m/>
    <m/>
    <s v="POUNDS"/>
    <n v="0"/>
    <s v=" "/>
    <s v="SP 169898"/>
    <m/>
    <s v="The Greenwood Gas Plant received an unexpected spike of Oxygen entering the facility from third-party producers. The increase in Oxygen content resulted in third-party sales vendors shutting the sales lines in leading to high residue discharge pressure, routing residue gas to EPNs: FLR-1 and FLR-2."/>
    <s v="Operations are staying in communication with Targa gas control while Targa Measurement personnel are identifying field sources of the oxygen and shutting them in."/>
    <s v="Targa Pipeline Mid-Continent WestTex utilizes a Microsoft Excel Spreadsheet to calculate Upset/Maintenance Emissions. Up-to-Date_x000a_representative gas analyses for each gas stream are maintained in the spreadsheet.Formulas Used in Reporting:SO2 Emissions (in Pounds) =_x000a_[Remaining H2S converted to SO2] * 64.07/34.08Hydrocarbon Emissions (in Pounds) = [Process Stream Volume (SCF) * Mole% Component *_x000a_Mole Weight of Component/379.48] * (1-%DRE)NOx Emissions (in Pounds) = Total Heating Value of Process Stream Flared MMBtu * 0.138lb"/>
    <s v="01/24/2026 03:39 PM"/>
    <n v="24"/>
    <n v="142.46125000000001"/>
    <s v="Y"/>
  </r>
  <r>
    <s v="452093"/>
    <s v="RN111344701"/>
    <x v="27"/>
    <s v="FROM THE INTERSECTION OF TX-329 AND US-385 IN CRANE, TX, HEAD EAST ON TX-329 E FOR 0.9 MI. TURN LEFT ONTO TU ELECTRIC RD, GO 0.8 MI. CONTINUE ONTO UTILITY RD, GO 0.4 MI. TURN RIGHT, GO 0.2. TURN LEFT, GO 115 FT TO SITE ON THE LEFT."/>
    <x v="6"/>
    <n v="7"/>
    <s v="01/24/2026 5:00"/>
    <s v="01/27/2026 23:00"/>
    <s v="EMISSIONS EVENT"/>
    <s v="FLARE"/>
    <s v="FLARE"/>
    <s v="Carbon Monoxide"/>
    <n v="1100"/>
    <m/>
    <m/>
    <s v="POUNDS"/>
    <n v="0"/>
    <s v=" "/>
    <s v="PBR - 167014"/>
    <m/>
    <s v="Natural gas typically routed to a third-party pipeline was diverted to the injection well after the pipeline went down. Injection Compressor will not stay operating due to temperatures"/>
    <s v="Gas automatically routed to flare. Operations working to resolve issues. Once issues resolved, alarms resolved, and determined safe, compressor will be restarted."/>
    <s v="Emissions estimates based on gas analysis and gas volume"/>
    <s v="01/24/2026 01:52 PM"/>
    <n v="90"/>
    <n v="12.222222222222221"/>
    <s v="Y"/>
  </r>
  <r>
    <s v="452093"/>
    <s v="RN111344701"/>
    <x v="27"/>
    <s v="FROM THE INTERSECTION OF TX-329 AND US-385 IN CRANE, TX, HEAD EAST ON TX-329 E FOR 0.9 MI. TURN LEFT ONTO TU ELECTRIC RD, GO 0.8 MI. CONTINUE ONTO UTILITY RD, GO 0.4 MI. TURN RIGHT, GO 0.2. TURN LEFT, GO 115 FT TO SITE ON THE LEFT."/>
    <x v="6"/>
    <n v="7"/>
    <s v="01/24/2026 5:00"/>
    <s v="01/27/2026 23:00"/>
    <s v="EMISSIONS EVENT"/>
    <s v="FLARE"/>
    <s v="FLARE"/>
    <s v="Hydrogen Sulfide"/>
    <n v="700"/>
    <m/>
    <m/>
    <s v="POUNDS"/>
    <n v="0"/>
    <s v=" "/>
    <s v="PBR - 167014"/>
    <m/>
    <s v="Natural gas typically routed to a third-party pipeline was diverted to the injection well after the pipeline went down. Injection Compressor will not stay operating due to temperatures"/>
    <s v="Gas automatically routed to flare. Operations working to resolve issues. Once issues resolved, alarms resolved, and determined safe, compressor will be restarted."/>
    <s v="Emissions estimates based on gas analysis and gas volume"/>
    <s v="01/24/2026 01:52 PM"/>
    <n v="90"/>
    <n v="7.7777777777777777"/>
    <s v="Y"/>
  </r>
  <r>
    <s v="452093"/>
    <s v="RN111344701"/>
    <x v="27"/>
    <s v="FROM THE INTERSECTION OF TX-329 AND US-385 IN CRANE, TX, HEAD EAST ON TX-329 E FOR 0.9 MI. TURN LEFT ONTO TU ELECTRIC RD, GO 0.8 MI. CONTINUE ONTO UTILITY RD, GO 0.4 MI. TURN RIGHT, GO 0.2. TURN LEFT, GO 115 FT TO SITE ON THE LEFT."/>
    <x v="6"/>
    <n v="7"/>
    <s v="01/24/2026 5:00"/>
    <s v="01/27/2026 23:00"/>
    <s v="EMISSIONS EVENT"/>
    <s v="FLARE"/>
    <s v="FLARE"/>
    <s v="Natural Gas VOCs"/>
    <n v="2200"/>
    <m/>
    <m/>
    <s v="POUNDS"/>
    <n v="0"/>
    <s v=" "/>
    <s v="PBR - 167014"/>
    <m/>
    <s v="Natural gas typically routed to a third-party pipeline was diverted to the injection well after the pipeline went down. Injection Compressor will not stay operating due to temperatures"/>
    <s v="Gas automatically routed to flare. Operations working to resolve issues. Once issues resolved, alarms resolved, and determined safe, compressor will be restarted."/>
    <s v="Emissions estimates based on gas analysis and gas volume"/>
    <s v="01/24/2026 01:52 PM"/>
    <n v="90"/>
    <n v="24.444444444444443"/>
    <s v="Y"/>
  </r>
  <r>
    <s v="452093"/>
    <s v="RN111344701"/>
    <x v="27"/>
    <s v="FROM THE INTERSECTION OF TX-329 AND US-385 IN CRANE, TX, HEAD EAST ON TX-329 E FOR 0.9 MI. TURN LEFT ONTO TU ELECTRIC RD, GO 0.8 MI. CONTINUE ONTO UTILITY RD, GO 0.4 MI. TURN RIGHT, GO 0.2. TURN LEFT, GO 115 FT TO SITE ON THE LEFT."/>
    <x v="6"/>
    <n v="7"/>
    <s v="01/24/2026 5:00"/>
    <s v="01/27/2026 23:00"/>
    <s v="EMISSIONS EVENT"/>
    <s v="FLARE"/>
    <s v="FLARE"/>
    <s v="Nitrogen oxide"/>
    <n v="600"/>
    <m/>
    <m/>
    <s v="POUNDS"/>
    <n v="0"/>
    <s v=" "/>
    <s v="PBR - 167014"/>
    <m/>
    <s v="Natural gas typically routed to a third-party pipeline was diverted to the injection well after the pipeline went down. Injection Compressor will not stay operating due to temperatures"/>
    <s v="Gas automatically routed to flare. Operations working to resolve issues. Once issues resolved, alarms resolved, and determined safe, compressor will be restarted."/>
    <s v="Emissions estimates based on gas analysis and gas volume"/>
    <s v="01/24/2026 01:52 PM"/>
    <n v="90"/>
    <n v="6.666666666666667"/>
    <s v="Y"/>
  </r>
  <r>
    <s v="452093"/>
    <s v="RN111344701"/>
    <x v="27"/>
    <s v="FROM THE INTERSECTION OF TX-329 AND US-385 IN CRANE, TX, HEAD EAST ON TX-329 E FOR 0.9 MI. TURN LEFT ONTO TU ELECTRIC RD, GO 0.8 MI. CONTINUE ONTO UTILITY RD, GO 0.4 MI. TURN RIGHT, GO 0.2. TURN LEFT, GO 115 FT TO SITE ON THE LEFT."/>
    <x v="6"/>
    <n v="7"/>
    <s v="01/24/2026 5:00"/>
    <s v="01/27/2026 23:00"/>
    <s v="EMISSIONS EVENT"/>
    <s v="FLARE"/>
    <s v="FLARE"/>
    <s v="Sulfur dioxide"/>
    <n v="59700"/>
    <m/>
    <m/>
    <s v="POUNDS"/>
    <n v="0"/>
    <s v=" "/>
    <s v="PBR - 167014"/>
    <m/>
    <s v="Natural gas typically routed to a third-party pipeline was diverted to the injection well after the pipeline went down. Injection Compressor will not stay operating due to temperatures"/>
    <s v="Gas automatically routed to flare. Operations working to resolve issues. Once issues resolved, alarms resolved, and determined safe, compressor will be restarted."/>
    <s v="Emissions estimates based on gas analysis and gas volume"/>
    <s v="01/24/2026 01:52 PM"/>
    <n v="90"/>
    <n v="663.33333333333337"/>
    <s v="Y"/>
  </r>
  <r>
    <s v="452092"/>
    <s v="RN112061593"/>
    <x v="28"/>
    <s v="FROM MIDLAND, GO EAST ON I-20 TO STANTON, TX. FROM STANTON, TX, GO NORTH ON HIGHWAY 137 TO THE INTERSECTION WITH HIGHWAY 176. FROM THIS INTERSECTION, GO EAST 2.26 MILES TO COUNTY ROAD A3601. GO NORTH ON COUNTY ROAD A3601 FOR 2.05 MILES"/>
    <x v="4"/>
    <n v="7"/>
    <s v="01/23/2026 23:00"/>
    <s v="01/24/2026 23:00"/>
    <s v="EMISSIONS EVENT"/>
    <s v="Process Flare"/>
    <s v="FL-3501"/>
    <s v="Carbon Monoxide"/>
    <n v="5001"/>
    <m/>
    <m/>
    <s v="POUNDS"/>
    <n v="0"/>
    <s v=" "/>
    <s v="NRSP 177845"/>
    <m/>
    <s v="The flaring of residue gas occurred when the plant received off-specification gas with 200 ppm plus O2 from the producers."/>
    <s v="Field technicians are troubleshooting to isolate the incoming O2. The site's flare was maintained in constant operation during this event; flare pilots were monitored, and no bypassing of the control device occurred."/>
    <s v="Flaring emissions based upon metered gas volume, H2S gas analysis, and event duration. Calculations based upon the TCEQ guidance documentknown as RG-109."/>
    <s v="01/24/2026 12:04 PM"/>
    <n v="24"/>
    <n v="208.375"/>
    <s v="Y"/>
  </r>
  <r>
    <s v="452092"/>
    <s v="RN112061593"/>
    <x v="28"/>
    <s v="FROM MIDLAND, GO EAST ON I-20 TO STANTON, TX. FROM STANTON, TX, GO NORTH ON HIGHWAY 137 TO THE INTERSECTION WITH HIGHWAY 176. FROM THIS INTERSECTION, GO EAST 2.26 MILES TO COUNTY ROAD A3601. GO NORTH ON COUNTY ROAD A3601 FOR 2.05 MILES"/>
    <x v="4"/>
    <n v="7"/>
    <s v="01/23/2026 23:00"/>
    <s v="01/24/2026 23:00"/>
    <s v="EMISSIONS EVENT"/>
    <s v="Process Flare"/>
    <s v="FL-3501"/>
    <s v="Natural Gas VOCs"/>
    <n v="5001"/>
    <m/>
    <m/>
    <s v="POUNDS"/>
    <n v="0"/>
    <s v=" "/>
    <s v="NRSP 177845"/>
    <m/>
    <s v="The flaring of residue gas occurred when the plant received off-specification gas with 200 ppm plus O2 from the producers."/>
    <s v="Field technicians are troubleshooting to isolate the incoming O2. The site's flare was maintained in constant operation during this event; flare pilots were monitored, and no bypassing of the control device occurred."/>
    <s v="Flaring emissions based upon metered gas volume, H2S gas analysis, and event duration. Calculations based upon the TCEQ guidance documentknown as RG-109."/>
    <s v="01/24/2026 12:04 PM"/>
    <n v="24"/>
    <n v="208.375"/>
    <s v="Y"/>
  </r>
  <r>
    <s v="452092"/>
    <s v="RN112061593"/>
    <x v="28"/>
    <s v="FROM MIDLAND, GO EAST ON I-20 TO STANTON, TX. FROM STANTON, TX, GO NORTH ON HIGHWAY 137 TO THE INTERSECTION WITH HIGHWAY 176. FROM THIS INTERSECTION, GO EAST 2.26 MILES TO COUNTY ROAD A3601. GO NORTH ON COUNTY ROAD A3601 FOR 2.05 MILES"/>
    <x v="4"/>
    <n v="7"/>
    <s v="01/23/2026 23:00"/>
    <s v="01/24/2026 23:00"/>
    <s v="EMISSIONS EVENT"/>
    <s v="Process Flare"/>
    <s v="FL-3501"/>
    <s v="NOX"/>
    <n v="5001"/>
    <m/>
    <m/>
    <s v="POUNDS"/>
    <n v="0"/>
    <s v=" "/>
    <s v="NRSP 177845"/>
    <m/>
    <s v="The flaring of residue gas occurred when the plant received off-specification gas with 200 ppm plus O2 from the producers."/>
    <s v="Field technicians are troubleshooting to isolate the incoming O2. The site's flare was maintained in constant operation during this event; flare pilots were monitored, and no bypassing of the control device occurred."/>
    <s v="Flaring emissions based upon metered gas volume, H2S gas analysis, and event duration. Calculations based upon the TCEQ guidance documentknown as RG-109."/>
    <s v="01/24/2026 12:04 PM"/>
    <n v="24"/>
    <n v="208.375"/>
    <s v="Y"/>
  </r>
  <r>
    <s v="452091"/>
    <s v="RN107128977"/>
    <x v="29"/>
    <s v="FROM I-20 EXIT TX-137 TURN NORTH AT FM 3113 TURN LEFT AT FM 829 TURN RIGHT GO 2.0 MILES TURN LEFT ON FM1212 GO 3.1 MILE TURN RIGHT CR 2701 SITE IS 1.0 MILE ON THE RIGHT"/>
    <x v="4"/>
    <n v="7"/>
    <s v="01/23/2026 23:00"/>
    <s v="01/24/2026 23:00"/>
    <s v="EMISSIONS EVENT"/>
    <s v="Main Flare"/>
    <s v="FL-1501A"/>
    <s v="Carbon Monoxide"/>
    <n v="5001"/>
    <m/>
    <m/>
    <s v="POUNDS"/>
    <n v="0"/>
    <s v=" "/>
    <s v="SP 181006"/>
    <m/>
    <s v="The flaring of residue gas occurred when the plant received off-specification gas with 200 ppm plus O2 from the producers. The cold weather has compounded the issue, with compression dropping due to cold inlet temperature, causing the inlet temperature to decrease, and shutting down."/>
    <s v="Maintenance mechanics and I&amp;E personnel worked to start compression, and field technicians are troubleshooting to isolate the incoming O2. The site's flare was maintained in constant operation during this event; flare pilots were monitored, and no bypassing of the control device occurred."/>
    <s v="Flaring emissions based upon metered gas volume, H2S gas analysis, and event duration. Calculations based upon the TCEQ guidance documentknown as RG-109."/>
    <s v="01/24/2026 11:56 AM"/>
    <n v="24"/>
    <n v="208.375"/>
    <s v="Y"/>
  </r>
  <r>
    <s v="452091"/>
    <s v="RN107128977"/>
    <x v="29"/>
    <s v="FROM I-20 EXIT TX-137 TURN NORTH AT FM 3113 TURN LEFT AT FM 829 TURN RIGHT GO 2.0 MILES TURN LEFT ON FM1212 GO 3.1 MILE TURN RIGHT CR 2701 SITE IS 1.0 MILE ON THE RIGHT"/>
    <x v="4"/>
    <n v="7"/>
    <s v="01/23/2026 23:00"/>
    <s v="01/24/2026 23:00"/>
    <s v="EMISSIONS EVENT"/>
    <s v="Main Flare"/>
    <s v="FL-1501A"/>
    <s v="Natural Gas VOCs"/>
    <n v="5001"/>
    <m/>
    <m/>
    <s v="POUNDS"/>
    <n v="0"/>
    <s v=" "/>
    <s v="SP 181006"/>
    <m/>
    <s v="The flaring of residue gas occurred when the plant received off-specification gas with 200 ppm plus O2 from the producers. The cold weather has compounded the issue, with compression dropping due to cold inlet temperature, causing the inlet temperature to decrease, and shutting down."/>
    <s v="Maintenance mechanics and I&amp;E personnel worked to start compression, and field technicians are troubleshooting to isolate the incoming O2. The site's flare was maintained in constant operation during this event; flare pilots were monitored, and no bypassing of the control device occurred."/>
    <s v="Flaring emissions based upon metered gas volume, H2S gas analysis, and event duration. Calculations based upon the TCEQ guidance documentknown as RG-109."/>
    <s v="01/24/2026 11:56 AM"/>
    <n v="24"/>
    <n v="208.375"/>
    <s v="Y"/>
  </r>
  <r>
    <s v="452091"/>
    <s v="RN107128977"/>
    <x v="29"/>
    <s v="FROM I-20 EXIT TX-137 TURN NORTH AT FM 3113 TURN LEFT AT FM 829 TURN RIGHT GO 2.0 MILES TURN LEFT ON FM1212 GO 3.1 MILE TURN RIGHT CR 2701 SITE IS 1.0 MILE ON THE RIGHT"/>
    <x v="4"/>
    <n v="7"/>
    <s v="01/23/2026 23:00"/>
    <s v="01/24/2026 23:00"/>
    <s v="EMISSIONS EVENT"/>
    <s v="Main Flare"/>
    <s v="FL-1501A"/>
    <s v="Nitrogen Oxides (NOx)"/>
    <n v="5001"/>
    <m/>
    <m/>
    <s v="POUNDS"/>
    <n v="0"/>
    <s v=" "/>
    <s v="SP 181006"/>
    <m/>
    <s v="The flaring of residue gas occurred when the plant received off-specification gas with 200 ppm plus O2 from the producers. The cold weather has compounded the issue, with compression dropping due to cold inlet temperature, causing the inlet temperature to decrease, and shutting down."/>
    <s v="Maintenance mechanics and I&amp;E personnel worked to start compression, and field technicians are troubleshooting to isolate the incoming O2. The site's flare was maintained in constant operation during this event; flare pilots were monitored, and no bypassing of the control device occurred."/>
    <s v="Flaring emissions based upon metered gas volume, H2S gas analysis, and event duration. Calculations based upon the TCEQ guidance documentknown as RG-109."/>
    <s v="01/24/2026 11:56 AM"/>
    <n v="24"/>
    <n v="208.375"/>
    <s v="Y"/>
  </r>
  <r>
    <s v="452090"/>
    <s v="RN111426375"/>
    <x v="30"/>
    <s v="FROM MIDLAND, GO EAST ON I-20 TO STANTON, TX. FROM STANTON, TX, GO NORTH ON HIGHWAY 137 TO THE INTERSECTION WITH HIGHWAY 176. FROM THIS INTERSECTION, GO EAST 2.26 MILES TO COUNTY ROAD A3601. GO NORTH ON COUNTY ROAD A3601 FOR 2.05 MILES. THE RED LAKE GAS PL"/>
    <x v="4"/>
    <n v="7"/>
    <s v="01/23/2026 0:00"/>
    <s v="01/24/2026 0:00"/>
    <s v="EMISSIONS EVENT"/>
    <s v="Process Flare"/>
    <s v="FL-1501"/>
    <s v="CO"/>
    <n v="5001"/>
    <m/>
    <m/>
    <s v="POUNDS"/>
    <n v="0"/>
    <s v=" "/>
    <s v="NRSP 167898"/>
    <m/>
    <s v="The flaring of residue gas occurred when the plant received off-specification gas with high O2 from the producers."/>
    <s v="Field technicians are troubleshooting to isolate the incoming O2. The site's flare was maintained in constant operation during this event; flare pilots were monitored, and no bypassing of the control device occurred."/>
    <s v="Flaring emissions based upon metered gas volume, H2S gas analysis, and event duration. Calculations based upon the TCEQ guidance documentknown as RG-109."/>
    <s v="01/24/2026 11:41 AM"/>
    <n v="24"/>
    <n v="208.375"/>
    <s v="Y"/>
  </r>
  <r>
    <s v="452090"/>
    <s v="RN111426375"/>
    <x v="30"/>
    <s v="FROM MIDLAND, GO EAST ON I-20 TO STANTON, TX. FROM STANTON, TX, GO NORTH ON HIGHWAY 137 TO THE INTERSECTION WITH HIGHWAY 176. FROM THIS INTERSECTION, GO EAST 2.26 MILES TO COUNTY ROAD A3601. GO NORTH ON COUNTY ROAD A3601 FOR 2.05 MILES. THE RED LAKE GAS PL"/>
    <x v="4"/>
    <n v="7"/>
    <s v="01/23/2026 0:00"/>
    <s v="01/24/2026 0:00"/>
    <s v="EMISSIONS EVENT"/>
    <s v="Process Flare"/>
    <s v="FL-1501"/>
    <s v="Nitrogen Oxides (NOx)"/>
    <n v="5001"/>
    <m/>
    <m/>
    <s v="POUNDS"/>
    <n v="0"/>
    <s v=" "/>
    <s v="NRSP 167898"/>
    <m/>
    <s v="The flaring of residue gas occurred when the plant received off-specification gas with high O2 from the producers."/>
    <s v="Field technicians are troubleshooting to isolate the incoming O2. The site's flare was maintained in constant operation during this event; flare pilots were monitored, and no bypassing of the control device occurred."/>
    <s v="Flaring emissions based upon metered gas volume, H2S gas analysis, and event duration. Calculations based upon the TCEQ guidance documentknown as RG-109."/>
    <s v="01/24/2026 11:41 AM"/>
    <n v="24"/>
    <n v="208.375"/>
    <s v="Y"/>
  </r>
  <r>
    <s v="452090"/>
    <s v="RN111426375"/>
    <x v="30"/>
    <s v="FROM MIDLAND, GO EAST ON I-20 TO STANTON, TX. FROM STANTON, TX, GO NORTH ON HIGHWAY 137 TO THE INTERSECTION WITH HIGHWAY 176. FROM THIS INTERSECTION, GO EAST 2.26 MILES TO COUNTY ROAD A3601. GO NORTH ON COUNTY ROAD A3601 FOR 2.05 MILES. THE RED LAKE GAS PL"/>
    <x v="4"/>
    <n v="7"/>
    <s v="01/23/2026 0:00"/>
    <s v="01/24/2026 0:00"/>
    <s v="EMISSIONS EVENT"/>
    <s v="Process Flare"/>
    <s v="FL-1501"/>
    <s v="VOC( unspeciated)"/>
    <n v="5001"/>
    <m/>
    <m/>
    <s v="POUNDS"/>
    <n v="0"/>
    <s v=" "/>
    <s v="NRSP 167898"/>
    <m/>
    <s v="The flaring of residue gas occurred when the plant received off-specification gas with high O2 from the producers."/>
    <s v="Field technicians are troubleshooting to isolate the incoming O2. The site's flare was maintained in constant operation during this event; flare pilots were monitored, and no bypassing of the control device occurred."/>
    <s v="Flaring emissions based upon metered gas volume, H2S gas analysis, and event duration. Calculations based upon the TCEQ guidance documentknown as RG-109."/>
    <s v="01/24/2026 11:41 AM"/>
    <n v="24"/>
    <n v="208.375"/>
    <s v="Y"/>
  </r>
  <r>
    <s v="452089"/>
    <s v="RN100212653"/>
    <x v="31"/>
    <s v="8.5 MI NNW OF I-20 AND 1.9 MI WSW OF FM 829"/>
    <x v="4"/>
    <n v="7"/>
    <s v="01/23/2026 0:00"/>
    <s v="01/24/2026 0:00"/>
    <s v="EMISSIONS EVENT"/>
    <s v="Acid Gas/Emergency Flare"/>
    <s v="FL-1501"/>
    <s v="Carbon Monoxide"/>
    <n v="5001"/>
    <m/>
    <m/>
    <s v="POUNDS"/>
    <n v="0"/>
    <s v=" "/>
    <s v="SP 179564"/>
    <m/>
    <s v="The flaring of residue gas occurred when the plant received off-specification gas with 200 ppm plus O2 from the producers. The cold weather has compounded the issue, with compression dropping due to ice in the vents and the fuel valve, causing it to shut down."/>
    <s v="Maintenance mechanics and I&amp;E personnel worked to start compression, and field technicians are troubleshooting to isolate the incoming O2. The site's flare was maintained in constant operation during this event; flare pilots were monitored, and no bypassing of the control device occurred."/>
    <s v="Flaring emissions based upon metered gas volume, H2S gas analysis, and event duration. Calculations based upon the TCEQ guidance documentknown as RG-109."/>
    <s v="01/24/2026 11:25 AM"/>
    <n v="24"/>
    <n v="208.375"/>
    <s v="Y"/>
  </r>
  <r>
    <s v="452089"/>
    <s v="RN100212653"/>
    <x v="31"/>
    <s v="8.5 MI NNW OF I-20 AND 1.9 MI WSW OF FM 829"/>
    <x v="4"/>
    <n v="7"/>
    <s v="01/23/2026 0:00"/>
    <s v="01/24/2026 0:00"/>
    <s v="EMISSIONS EVENT"/>
    <s v="Acid Gas/Emergency Flare"/>
    <s v="FL-1501"/>
    <s v="Natural Gas VOCs"/>
    <n v="5001"/>
    <m/>
    <m/>
    <s v="POUNDS"/>
    <n v="0"/>
    <s v=" "/>
    <s v="SP 179564"/>
    <m/>
    <s v="The flaring of residue gas occurred when the plant received off-specification gas with 200 ppm plus O2 from the producers. The cold weather has compounded the issue, with compression dropping due to ice in the vents and the fuel valve, causing it to shut down."/>
    <s v="Maintenance mechanics and I&amp;E personnel worked to start compression, and field technicians are troubleshooting to isolate the incoming O2. The site's flare was maintained in constant operation during this event; flare pilots were monitored, and no bypassing of the control device occurred."/>
    <s v="Flaring emissions based upon metered gas volume, H2S gas analysis, and event duration. Calculations based upon the TCEQ guidance documentknown as RG-109."/>
    <s v="01/24/2026 11:25 AM"/>
    <n v="24"/>
    <n v="208.375"/>
    <s v="Y"/>
  </r>
  <r>
    <s v="452089"/>
    <s v="RN100212653"/>
    <x v="31"/>
    <s v="8.5 MI NNW OF I-20 AND 1.9 MI WSW OF FM 829"/>
    <x v="4"/>
    <n v="7"/>
    <s v="01/23/2026 0:00"/>
    <s v="01/24/2026 0:00"/>
    <s v="EMISSIONS EVENT"/>
    <s v="Acid Gas/Emergency Flare"/>
    <s v="FL-1501"/>
    <s v="Nitrogen Oxides (NOx)"/>
    <n v="5001"/>
    <m/>
    <m/>
    <s v="POUNDS"/>
    <n v="0"/>
    <s v=" "/>
    <s v="SP 179564"/>
    <m/>
    <s v="The flaring of residue gas occurred when the plant received off-specification gas with 200 ppm plus O2 from the producers. The cold weather has compounded the issue, with compression dropping due to ice in the vents and the fuel valve, causing it to shut down."/>
    <s v="Maintenance mechanics and I&amp;E personnel worked to start compression, and field technicians are troubleshooting to isolate the incoming O2. The site's flare was maintained in constant operation during this event; flare pilots were monitored, and no bypassing of the control device occurred."/>
    <s v="Flaring emissions based upon metered gas volume, H2S gas analysis, and event duration. Calculations based upon the TCEQ guidance documentknown as RG-109."/>
    <s v="01/24/2026 11:25 AM"/>
    <n v="24"/>
    <n v="208.375"/>
    <s v="Y"/>
  </r>
  <r>
    <s v="452002"/>
    <s v="RN112347034"/>
    <x v="32"/>
    <s v="STANTON - INTX I-20 AND HWY 137 GO N ON HWY 137, 7.25 MI, TURN R OR E, FOLLOW ROAD 2.12 MI TO T, TURN R OR S, GO 0.84 MI TO SITE ON L."/>
    <x v="4"/>
    <n v="7"/>
    <s v="01/22/2026 7:31"/>
    <s v="01/23/2026 7:31"/>
    <s v="EMISSIONS EVENT"/>
    <s v="HP Flare"/>
    <s v="HP-FLARE"/>
    <s v="Benzene"/>
    <n v="13.9"/>
    <m/>
    <m/>
    <s v="POUNDS"/>
    <n v="25"/>
    <s v="TONS/YR"/>
    <s v="PBR 106.352(l)"/>
    <m/>
    <s v="The battery flared some gas due to the third-party purchaser shutting in some of the meters due to high O2 at their gas plant. Diamondback is verifying the source of the O2 and confirming the actual volume flared."/>
    <s v="Diamondback is maintaining all pollution control equipment in good working order."/>
    <s v="Metered gas volumes and a representative gas sample were used to determine quantities."/>
    <s v="01/22/2026 12:13 PM"/>
    <n v="24"/>
    <n v="0.57916666666666672"/>
    <s v="N"/>
  </r>
  <r>
    <s v="452002"/>
    <s v="RN112347034"/>
    <x v="32"/>
    <s v="STANTON - INTX I-20 AND HWY 137 GO N ON HWY 137, 7.25 MI, TURN R OR E, FOLLOW ROAD 2.12 MI TO T, TURN R OR S, GO 0.84 MI TO SITE ON L."/>
    <x v="4"/>
    <n v="7"/>
    <s v="01/22/2026 7:31"/>
    <s v="01/23/2026 7:31"/>
    <s v="EMISSIONS EVENT"/>
    <s v="HP Flare"/>
    <s v="HP-FLARE"/>
    <s v="Butanes"/>
    <n v="1587"/>
    <m/>
    <m/>
    <s v="POUNDS"/>
    <n v="25"/>
    <s v="TONS/YR"/>
    <s v="PBR 106.352(l)"/>
    <m/>
    <s v="The battery flared some gas due to the third-party purchaser shutting in some of the meters due to high O2 at their gas plant. Diamondback is verifying the source of the O2 and confirming the actual volume flared."/>
    <s v="Diamondback is maintaining all pollution control equipment in good working order."/>
    <s v="Metered gas volumes and a representative gas sample were used to determine quantities."/>
    <s v="01/22/2026 12:13 PM"/>
    <n v="24"/>
    <n v="66.125"/>
    <s v="Y"/>
  </r>
  <r>
    <s v="452002"/>
    <s v="RN112347034"/>
    <x v="32"/>
    <s v="STANTON - INTX I-20 AND HWY 137 GO N ON HWY 137, 7.25 MI, TURN R OR E, FOLLOW ROAD 2.12 MI TO T, TURN R OR S, GO 0.84 MI TO SITE ON L."/>
    <x v="4"/>
    <n v="7"/>
    <s v="01/22/2026 7:31"/>
    <s v="01/23/2026 7:31"/>
    <s v="EMISSIONS EVENT"/>
    <s v="HP Flare"/>
    <s v="HP-FLARE"/>
    <s v="Carbon Monoxide"/>
    <n v="6130"/>
    <m/>
    <m/>
    <s v="POUNDS"/>
    <n v="250"/>
    <s v="TONS/YR"/>
    <s v="PBR 106.352(l)"/>
    <m/>
    <s v="The battery flared some gas due to the third-party purchaser shutting in some of the meters due to high O2 at their gas plant. Diamondback is verifying the source of the O2 and confirming the actual volume flared."/>
    <s v="Diamondback is maintaining all pollution control equipment in good working order."/>
    <s v="Metered gas volumes and a representative gas sample were used to determine quantities."/>
    <s v="01/22/2026 12:13 PM"/>
    <n v="24"/>
    <n v="255.41666666666666"/>
    <s v="Y"/>
  </r>
  <r>
    <s v="452002"/>
    <s v="RN112347034"/>
    <x v="32"/>
    <s v="STANTON - INTX I-20 AND HWY 137 GO N ON HWY 137, 7.25 MI, TURN R OR E, FOLLOW ROAD 2.12 MI TO T, TURN R OR S, GO 0.84 MI TO SITE ON L."/>
    <x v="4"/>
    <n v="7"/>
    <s v="01/22/2026 7:31"/>
    <s v="01/23/2026 7:31"/>
    <s v="EMISSIONS EVENT"/>
    <s v="HP Flare"/>
    <s v="HP-FLARE"/>
    <s v="Hydrogen Sulfide"/>
    <n v="0.77300000000000002"/>
    <m/>
    <m/>
    <s v="POUNDS"/>
    <n v="25"/>
    <s v="TONS/YR"/>
    <s v="PBR 106.352(l)"/>
    <m/>
    <s v="The battery flared some gas due to the third-party purchaser shutting in some of the meters due to high O2 at their gas plant. Diamondback is verifying the source of the O2 and confirming the actual volume flared."/>
    <s v="Diamondback is maintaining all pollution control equipment in good working order."/>
    <s v="Metered gas volumes and a representative gas sample were used to determine quantities."/>
    <s v="01/22/2026 12:13 PM"/>
    <n v="24"/>
    <n v="3.2208333333333332E-2"/>
    <s v="N"/>
  </r>
  <r>
    <s v="452002"/>
    <s v="RN112347034"/>
    <x v="32"/>
    <s v="STANTON - INTX I-20 AND HWY 137 GO N ON HWY 137, 7.25 MI, TURN R OR E, FOLLOW ROAD 2.12 MI TO T, TURN R OR S, GO 0.84 MI TO SITE ON L."/>
    <x v="4"/>
    <n v="7"/>
    <s v="01/22/2026 7:31"/>
    <s v="01/23/2026 7:31"/>
    <s v="EMISSIONS EVENT"/>
    <s v="HP Flare"/>
    <s v="HP-FLARE"/>
    <s v="Nitrogen Oxides"/>
    <n v="3070"/>
    <m/>
    <m/>
    <s v="POUNDS"/>
    <n v="250"/>
    <s v="TONS/YR"/>
    <s v="PBR 106.352(l)"/>
    <m/>
    <s v="The battery flared some gas due to the third-party purchaser shutting in some of the meters due to high O2 at their gas plant. Diamondback is verifying the source of the O2 and confirming the actual volume flared."/>
    <s v="Diamondback is maintaining all pollution control equipment in good working order."/>
    <s v="Metered gas volumes and a representative gas sample were used to determine quantities."/>
    <s v="01/22/2026 12:13 PM"/>
    <n v="24"/>
    <n v="127.91666666666667"/>
    <s v="N"/>
  </r>
  <r>
    <s v="452002"/>
    <s v="RN112347034"/>
    <x v="32"/>
    <s v="STANTON - INTX I-20 AND HWY 137 GO N ON HWY 137, 7.25 MI, TURN R OR E, FOLLOW ROAD 2.12 MI TO T, TURN R OR S, GO 0.84 MI TO SITE ON L."/>
    <x v="4"/>
    <n v="7"/>
    <s v="01/22/2026 7:31"/>
    <s v="01/23/2026 7:31"/>
    <s v="EMISSIONS EVENT"/>
    <s v="HP Flare"/>
    <s v="HP-FLARE"/>
    <s v="Propane"/>
    <n v="1503"/>
    <m/>
    <m/>
    <s v="POUNDS"/>
    <n v="25"/>
    <s v="TONS/YR"/>
    <s v="PBR 106.352(l)"/>
    <m/>
    <s v="The battery flared some gas due to the third-party purchaser shutting in some of the meters due to high O2 at their gas plant. Diamondback is verifying the source of the O2 and confirming the actual volume flared."/>
    <s v="Diamondback is maintaining all pollution control equipment in good working order."/>
    <s v="Metered gas volumes and a representative gas sample were used to determine quantities."/>
    <s v="01/22/2026 12:13 PM"/>
    <n v="24"/>
    <n v="62.625"/>
    <s v="Y"/>
  </r>
  <r>
    <s v="452002"/>
    <s v="RN112347034"/>
    <x v="32"/>
    <s v="STANTON - INTX I-20 AND HWY 137 GO N ON HWY 137, 7.25 MI, TURN R OR E, FOLLOW ROAD 2.12 MI TO T, TURN R OR S, GO 0.84 MI TO SITE ON L."/>
    <x v="4"/>
    <n v="7"/>
    <s v="01/22/2026 7:31"/>
    <s v="01/23/2026 7:31"/>
    <s v="EMISSIONS EVENT"/>
    <s v="HP Flare"/>
    <s v="HP-FLARE"/>
    <s v="Sulfur dioxide"/>
    <n v="72.599999999999994"/>
    <m/>
    <m/>
    <s v="POUNDS"/>
    <n v="25"/>
    <s v="TONS/YR"/>
    <s v="PBR 106.352(l)"/>
    <m/>
    <s v="The battery flared some gas due to the third-party purchaser shutting in some of the meters due to high O2 at their gas plant. Diamondback is verifying the source of the O2 and confirming the actual volume flared."/>
    <s v="Diamondback is maintaining all pollution control equipment in good working order."/>
    <s v="Metered gas volumes and a representative gas sample were used to determine quantities."/>
    <s v="01/22/2026 12:13 PM"/>
    <n v="24"/>
    <n v="3.0249999999999999"/>
    <s v="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7F24839-2CC0-4751-89AE-30948264E096}"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C105:D139" firstHeaderRow="1" firstDataRow="1" firstDataCol="1"/>
  <pivotFields count="27">
    <pivotField showAll="0"/>
    <pivotField showAll="0"/>
    <pivotField axis="axisRow" showAll="0">
      <items count="34">
        <item x="18"/>
        <item x="12"/>
        <item x="4"/>
        <item x="1"/>
        <item x="3"/>
        <item x="2"/>
        <item x="6"/>
        <item x="5"/>
        <item x="25"/>
        <item x="19"/>
        <item x="8"/>
        <item x="11"/>
        <item x="24"/>
        <item x="17"/>
        <item x="7"/>
        <item x="26"/>
        <item x="13"/>
        <item x="32"/>
        <item x="16"/>
        <item x="14"/>
        <item x="23"/>
        <item x="28"/>
        <item x="20"/>
        <item x="29"/>
        <item x="27"/>
        <item x="0"/>
        <item x="15"/>
        <item x="22"/>
        <item x="21"/>
        <item x="30"/>
        <item x="31"/>
        <item x="10"/>
        <item x="9"/>
        <item t="default"/>
      </items>
    </pivotField>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t="grand">
      <x/>
    </i>
  </rowItems>
  <colItems count="1">
    <i/>
  </colItems>
  <dataFields count="1">
    <dataField name="Sum of EST QUANTITY/OPACITY" fld="1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4AE7FDF-D330-4DDE-BEBB-8AAB39CFE71B}"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C142:D153" firstHeaderRow="1" firstDataRow="1" firstDataCol="1"/>
  <pivotFields count="27">
    <pivotField showAll="0"/>
    <pivotField showAll="0"/>
    <pivotField showAll="0"/>
    <pivotField showAll="0"/>
    <pivotField axis="axisRow" showAll="0">
      <items count="11">
        <item x="0"/>
        <item x="3"/>
        <item x="6"/>
        <item x="5"/>
        <item x="2"/>
        <item x="4"/>
        <item x="1"/>
        <item x="7"/>
        <item x="8"/>
        <item x="9"/>
        <item t="default"/>
      </items>
    </pivotField>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11">
    <i>
      <x/>
    </i>
    <i>
      <x v="1"/>
    </i>
    <i>
      <x v="2"/>
    </i>
    <i>
      <x v="3"/>
    </i>
    <i>
      <x v="4"/>
    </i>
    <i>
      <x v="5"/>
    </i>
    <i>
      <x v="6"/>
    </i>
    <i>
      <x v="7"/>
    </i>
    <i>
      <x v="8"/>
    </i>
    <i>
      <x v="9"/>
    </i>
    <i t="grand">
      <x/>
    </i>
  </rowItems>
  <colItems count="1">
    <i/>
  </colItems>
  <dataFields count="1">
    <dataField name="Sum of EST QUANTITY/OPACITY" fld="1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2.tceq.texas.gov/oce/eer/index.cfm?fuseaction=main.getDetails&amp;target=452114" TargetMode="External"/><Relationship Id="rId21" Type="http://schemas.openxmlformats.org/officeDocument/2006/relationships/hyperlink" Target="https://www2.tceq.texas.gov/oce/eer/index.cfm?fuseaction=main.getDetails&amp;target=452117" TargetMode="External"/><Relationship Id="rId42" Type="http://schemas.openxmlformats.org/officeDocument/2006/relationships/hyperlink" Target="https://www2.tceq.texas.gov/oce/eer/index.cfm?fuseaction=main.getDetails&amp;target=452105" TargetMode="External"/><Relationship Id="rId47" Type="http://schemas.openxmlformats.org/officeDocument/2006/relationships/hyperlink" Target="https://www2.tceq.texas.gov/oce/eer/index.cfm?fuseaction=main.getDetails&amp;target=452105" TargetMode="External"/><Relationship Id="rId63" Type="http://schemas.openxmlformats.org/officeDocument/2006/relationships/hyperlink" Target="https://www2.tceq.texas.gov/oce/eer/index.cfm?fuseaction=main.getDetails&amp;target=452099" TargetMode="External"/><Relationship Id="rId68" Type="http://schemas.openxmlformats.org/officeDocument/2006/relationships/hyperlink" Target="https://www2.tceq.texas.gov/oce/eer/index.cfm?fuseaction=main.getDetails&amp;target=452098" TargetMode="External"/><Relationship Id="rId84" Type="http://schemas.openxmlformats.org/officeDocument/2006/relationships/hyperlink" Target="https://www2.tceq.texas.gov/oce/eer/index.cfm?fuseaction=main.getDetails&amp;target=452092" TargetMode="External"/><Relationship Id="rId89" Type="http://schemas.openxmlformats.org/officeDocument/2006/relationships/hyperlink" Target="https://www2.tceq.texas.gov/oce/eer/index.cfm?fuseaction=main.getDetails&amp;target=452091" TargetMode="External"/><Relationship Id="rId16" Type="http://schemas.openxmlformats.org/officeDocument/2006/relationships/hyperlink" Target="https://www2.tceq.texas.gov/oce/eer/index.cfm?fuseaction=main.getDetails&amp;target=452121" TargetMode="External"/><Relationship Id="rId11" Type="http://schemas.openxmlformats.org/officeDocument/2006/relationships/hyperlink" Target="https://www2.tceq.texas.gov/oce/eer/index.cfm?fuseaction=main.getDetails&amp;target=452124" TargetMode="External"/><Relationship Id="rId32" Type="http://schemas.openxmlformats.org/officeDocument/2006/relationships/hyperlink" Target="https://www2.tceq.texas.gov/oce/eer/index.cfm?fuseaction=main.getDetails&amp;target=452112" TargetMode="External"/><Relationship Id="rId37" Type="http://schemas.openxmlformats.org/officeDocument/2006/relationships/hyperlink" Target="https://www2.tceq.texas.gov/oce/eer/index.cfm?fuseaction=main.getDetails&amp;target=452109" TargetMode="External"/><Relationship Id="rId53" Type="http://schemas.openxmlformats.org/officeDocument/2006/relationships/hyperlink" Target="https://www2.tceq.texas.gov/oce/eer/index.cfm?fuseaction=main.getDetails&amp;target=452101" TargetMode="External"/><Relationship Id="rId58" Type="http://schemas.openxmlformats.org/officeDocument/2006/relationships/hyperlink" Target="https://www2.tceq.texas.gov/oce/eer/index.cfm?fuseaction=main.getDetails&amp;target=452099" TargetMode="External"/><Relationship Id="rId74" Type="http://schemas.openxmlformats.org/officeDocument/2006/relationships/hyperlink" Target="https://www2.tceq.texas.gov/oce/eer/index.cfm?fuseaction=main.getDetails&amp;target=452095" TargetMode="External"/><Relationship Id="rId79" Type="http://schemas.openxmlformats.org/officeDocument/2006/relationships/hyperlink" Target="https://www2.tceq.texas.gov/oce/eer/index.cfm?fuseaction=main.getDetails&amp;target=452093" TargetMode="External"/><Relationship Id="rId102" Type="http://schemas.openxmlformats.org/officeDocument/2006/relationships/hyperlink" Target="https://www2.tceq.texas.gov/oce/eer/index.cfm?fuseaction=main.getDetails&amp;target=452002" TargetMode="External"/><Relationship Id="rId5" Type="http://schemas.openxmlformats.org/officeDocument/2006/relationships/hyperlink" Target="https://www2.tceq.texas.gov/oce/eer/index.cfm?fuseaction=main.getDetails&amp;target=452147" TargetMode="External"/><Relationship Id="rId90" Type="http://schemas.openxmlformats.org/officeDocument/2006/relationships/hyperlink" Target="https://www2.tceq.texas.gov/oce/eer/index.cfm?fuseaction=main.getDetails&amp;target=452090" TargetMode="External"/><Relationship Id="rId95" Type="http://schemas.openxmlformats.org/officeDocument/2006/relationships/hyperlink" Target="https://www2.tceq.texas.gov/oce/eer/index.cfm?fuseaction=main.getDetails&amp;target=452089" TargetMode="External"/><Relationship Id="rId22" Type="http://schemas.openxmlformats.org/officeDocument/2006/relationships/hyperlink" Target="https://www2.tceq.texas.gov/oce/eer/index.cfm?fuseaction=main.getDetails&amp;target=452117" TargetMode="External"/><Relationship Id="rId27" Type="http://schemas.openxmlformats.org/officeDocument/2006/relationships/hyperlink" Target="https://www2.tceq.texas.gov/oce/eer/index.cfm?fuseaction=main.getDetails&amp;target=452113" TargetMode="External"/><Relationship Id="rId43" Type="http://schemas.openxmlformats.org/officeDocument/2006/relationships/hyperlink" Target="https://www2.tceq.texas.gov/oce/eer/index.cfm?fuseaction=main.getDetails&amp;target=452105" TargetMode="External"/><Relationship Id="rId48" Type="http://schemas.openxmlformats.org/officeDocument/2006/relationships/hyperlink" Target="https://www2.tceq.texas.gov/oce/eer/index.cfm?fuseaction=main.getDetails&amp;target=452103" TargetMode="External"/><Relationship Id="rId64" Type="http://schemas.openxmlformats.org/officeDocument/2006/relationships/hyperlink" Target="https://www2.tceq.texas.gov/oce/eer/index.cfm?fuseaction=main.getDetails&amp;target=452098" TargetMode="External"/><Relationship Id="rId69" Type="http://schemas.openxmlformats.org/officeDocument/2006/relationships/hyperlink" Target="https://www2.tceq.texas.gov/oce/eer/index.cfm?fuseaction=main.getDetails&amp;target=452098" TargetMode="External"/><Relationship Id="rId80" Type="http://schemas.openxmlformats.org/officeDocument/2006/relationships/hyperlink" Target="https://www2.tceq.texas.gov/oce/eer/index.cfm?fuseaction=main.getDetails&amp;target=452093" TargetMode="External"/><Relationship Id="rId85" Type="http://schemas.openxmlformats.org/officeDocument/2006/relationships/hyperlink" Target="https://www2.tceq.texas.gov/oce/eer/index.cfm?fuseaction=main.getDetails&amp;target=452092" TargetMode="External"/><Relationship Id="rId12" Type="http://schemas.openxmlformats.org/officeDocument/2006/relationships/hyperlink" Target="https://www2.tceq.texas.gov/oce/eer/index.cfm?fuseaction=main.getDetails&amp;target=452121" TargetMode="External"/><Relationship Id="rId17" Type="http://schemas.openxmlformats.org/officeDocument/2006/relationships/hyperlink" Target="https://www2.tceq.texas.gov/oce/eer/index.cfm?fuseaction=main.getDetails&amp;target=452120" TargetMode="External"/><Relationship Id="rId25" Type="http://schemas.openxmlformats.org/officeDocument/2006/relationships/hyperlink" Target="https://www2.tceq.texas.gov/oce/eer/index.cfm?fuseaction=main.getDetails&amp;target=452114" TargetMode="External"/><Relationship Id="rId33" Type="http://schemas.openxmlformats.org/officeDocument/2006/relationships/hyperlink" Target="https://www2.tceq.texas.gov/oce/eer/index.cfm?fuseaction=main.getDetails&amp;target=452111" TargetMode="External"/><Relationship Id="rId38" Type="http://schemas.openxmlformats.org/officeDocument/2006/relationships/hyperlink" Target="https://www2.tceq.texas.gov/oce/eer/index.cfm?fuseaction=main.getDetails&amp;target=452109" TargetMode="External"/><Relationship Id="rId46" Type="http://schemas.openxmlformats.org/officeDocument/2006/relationships/hyperlink" Target="https://www2.tceq.texas.gov/oce/eer/index.cfm?fuseaction=main.getDetails&amp;target=452105" TargetMode="External"/><Relationship Id="rId59" Type="http://schemas.openxmlformats.org/officeDocument/2006/relationships/hyperlink" Target="https://www2.tceq.texas.gov/oce/eer/index.cfm?fuseaction=main.getDetails&amp;target=452099" TargetMode="External"/><Relationship Id="rId67" Type="http://schemas.openxmlformats.org/officeDocument/2006/relationships/hyperlink" Target="https://www2.tceq.texas.gov/oce/eer/index.cfm?fuseaction=main.getDetails&amp;target=452098" TargetMode="External"/><Relationship Id="rId20" Type="http://schemas.openxmlformats.org/officeDocument/2006/relationships/hyperlink" Target="https://www2.tceq.texas.gov/oce/eer/index.cfm?fuseaction=main.getDetails&amp;target=452119" TargetMode="External"/><Relationship Id="rId41" Type="http://schemas.openxmlformats.org/officeDocument/2006/relationships/hyperlink" Target="https://www2.tceq.texas.gov/oce/eer/index.cfm?fuseaction=main.getDetails&amp;target=452107" TargetMode="External"/><Relationship Id="rId54" Type="http://schemas.openxmlformats.org/officeDocument/2006/relationships/hyperlink" Target="https://www2.tceq.texas.gov/oce/eer/index.cfm?fuseaction=main.getDetails&amp;target=452101" TargetMode="External"/><Relationship Id="rId62" Type="http://schemas.openxmlformats.org/officeDocument/2006/relationships/hyperlink" Target="https://www2.tceq.texas.gov/oce/eer/index.cfm?fuseaction=main.getDetails&amp;target=452099" TargetMode="External"/><Relationship Id="rId70" Type="http://schemas.openxmlformats.org/officeDocument/2006/relationships/hyperlink" Target="https://www2.tceq.texas.gov/oce/eer/index.cfm?fuseaction=main.getDetails&amp;target=452096" TargetMode="External"/><Relationship Id="rId75" Type="http://schemas.openxmlformats.org/officeDocument/2006/relationships/hyperlink" Target="https://www2.tceq.texas.gov/oce/eer/index.cfm?fuseaction=main.getDetails&amp;target=452095" TargetMode="External"/><Relationship Id="rId83" Type="http://schemas.openxmlformats.org/officeDocument/2006/relationships/hyperlink" Target="https://www2.tceq.texas.gov/oce/eer/index.cfm?fuseaction=main.getDetails&amp;target=452093" TargetMode="External"/><Relationship Id="rId88" Type="http://schemas.openxmlformats.org/officeDocument/2006/relationships/hyperlink" Target="https://www2.tceq.texas.gov/oce/eer/index.cfm?fuseaction=main.getDetails&amp;target=452091" TargetMode="External"/><Relationship Id="rId91" Type="http://schemas.openxmlformats.org/officeDocument/2006/relationships/hyperlink" Target="https://www2.tceq.texas.gov/oce/eer/index.cfm?fuseaction=main.getDetails&amp;target=452090" TargetMode="External"/><Relationship Id="rId96" Type="http://schemas.openxmlformats.org/officeDocument/2006/relationships/hyperlink" Target="https://www2.tceq.texas.gov/oce/eer/index.cfm?fuseaction=main.getDetails&amp;target=452002" TargetMode="External"/><Relationship Id="rId1" Type="http://schemas.openxmlformats.org/officeDocument/2006/relationships/pivotTable" Target="../pivotTables/pivotTable1.xml"/><Relationship Id="rId6" Type="http://schemas.openxmlformats.org/officeDocument/2006/relationships/hyperlink" Target="https://www2.tceq.texas.gov/oce/eer/index.cfm?fuseaction=main.getDetails&amp;target=452145" TargetMode="External"/><Relationship Id="rId15" Type="http://schemas.openxmlformats.org/officeDocument/2006/relationships/hyperlink" Target="https://www2.tceq.texas.gov/oce/eer/index.cfm?fuseaction=main.getDetails&amp;target=452121" TargetMode="External"/><Relationship Id="rId23" Type="http://schemas.openxmlformats.org/officeDocument/2006/relationships/hyperlink" Target="https://www2.tceq.texas.gov/oce/eer/index.cfm?fuseaction=main.getDetails&amp;target=452115" TargetMode="External"/><Relationship Id="rId28" Type="http://schemas.openxmlformats.org/officeDocument/2006/relationships/hyperlink" Target="https://www2.tceq.texas.gov/oce/eer/index.cfm?fuseaction=main.getDetails&amp;target=452113" TargetMode="External"/><Relationship Id="rId36" Type="http://schemas.openxmlformats.org/officeDocument/2006/relationships/hyperlink" Target="https://www2.tceq.texas.gov/oce/eer/index.cfm?fuseaction=main.getDetails&amp;target=452109" TargetMode="External"/><Relationship Id="rId49" Type="http://schemas.openxmlformats.org/officeDocument/2006/relationships/hyperlink" Target="https://www2.tceq.texas.gov/oce/eer/index.cfm?fuseaction=main.getDetails&amp;target=452102" TargetMode="External"/><Relationship Id="rId57" Type="http://schemas.openxmlformats.org/officeDocument/2006/relationships/hyperlink" Target="https://www2.tceq.texas.gov/oce/eer/index.cfm?fuseaction=main.getDetails&amp;target=452100" TargetMode="External"/><Relationship Id="rId10" Type="http://schemas.openxmlformats.org/officeDocument/2006/relationships/hyperlink" Target="https://www2.tceq.texas.gov/oce/eer/index.cfm?fuseaction=main.getDetails&amp;target=452137" TargetMode="External"/><Relationship Id="rId31" Type="http://schemas.openxmlformats.org/officeDocument/2006/relationships/hyperlink" Target="https://www2.tceq.texas.gov/oce/eer/index.cfm?fuseaction=main.getDetails&amp;target=452112" TargetMode="External"/><Relationship Id="rId44" Type="http://schemas.openxmlformats.org/officeDocument/2006/relationships/hyperlink" Target="https://www2.tceq.texas.gov/oce/eer/index.cfm?fuseaction=main.getDetails&amp;target=452105" TargetMode="External"/><Relationship Id="rId52" Type="http://schemas.openxmlformats.org/officeDocument/2006/relationships/hyperlink" Target="https://www2.tceq.texas.gov/oce/eer/index.cfm?fuseaction=main.getDetails&amp;target=452101" TargetMode="External"/><Relationship Id="rId60" Type="http://schemas.openxmlformats.org/officeDocument/2006/relationships/hyperlink" Target="https://www2.tceq.texas.gov/oce/eer/index.cfm?fuseaction=main.getDetails&amp;target=452099" TargetMode="External"/><Relationship Id="rId65" Type="http://schemas.openxmlformats.org/officeDocument/2006/relationships/hyperlink" Target="https://www2.tceq.texas.gov/oce/eer/index.cfm?fuseaction=main.getDetails&amp;target=452098" TargetMode="External"/><Relationship Id="rId73" Type="http://schemas.openxmlformats.org/officeDocument/2006/relationships/hyperlink" Target="https://www2.tceq.texas.gov/oce/eer/index.cfm?fuseaction=main.getDetails&amp;target=452095" TargetMode="External"/><Relationship Id="rId78" Type="http://schemas.openxmlformats.org/officeDocument/2006/relationships/hyperlink" Target="https://www2.tceq.texas.gov/oce/eer/index.cfm?fuseaction=main.getDetails&amp;target=452095" TargetMode="External"/><Relationship Id="rId81" Type="http://schemas.openxmlformats.org/officeDocument/2006/relationships/hyperlink" Target="https://www2.tceq.texas.gov/oce/eer/index.cfm?fuseaction=main.getDetails&amp;target=452093" TargetMode="External"/><Relationship Id="rId86" Type="http://schemas.openxmlformats.org/officeDocument/2006/relationships/hyperlink" Target="https://www2.tceq.texas.gov/oce/eer/index.cfm?fuseaction=main.getDetails&amp;target=452092" TargetMode="External"/><Relationship Id="rId94" Type="http://schemas.openxmlformats.org/officeDocument/2006/relationships/hyperlink" Target="https://www2.tceq.texas.gov/oce/eer/index.cfm?fuseaction=main.getDetails&amp;target=452089" TargetMode="External"/><Relationship Id="rId99" Type="http://schemas.openxmlformats.org/officeDocument/2006/relationships/hyperlink" Target="https://www2.tceq.texas.gov/oce/eer/index.cfm?fuseaction=main.getDetails&amp;target=452002" TargetMode="External"/><Relationship Id="rId101" Type="http://schemas.openxmlformats.org/officeDocument/2006/relationships/hyperlink" Target="https://www2.tceq.texas.gov/oce/eer/index.cfm?fuseaction=main.getDetails&amp;target=452002" TargetMode="External"/><Relationship Id="rId4" Type="http://schemas.openxmlformats.org/officeDocument/2006/relationships/hyperlink" Target="https://www2.tceq.texas.gov/oce/eer/index.cfm?fuseaction=main.getDetails&amp;target=452152" TargetMode="External"/><Relationship Id="rId9" Type="http://schemas.openxmlformats.org/officeDocument/2006/relationships/hyperlink" Target="https://www2.tceq.texas.gov/oce/eer/index.cfm?fuseaction=main.getDetails&amp;target=452143" TargetMode="External"/><Relationship Id="rId13" Type="http://schemas.openxmlformats.org/officeDocument/2006/relationships/hyperlink" Target="https://www2.tceq.texas.gov/oce/eer/index.cfm?fuseaction=main.getDetails&amp;target=452121" TargetMode="External"/><Relationship Id="rId18" Type="http://schemas.openxmlformats.org/officeDocument/2006/relationships/hyperlink" Target="https://www2.tceq.texas.gov/oce/eer/index.cfm?fuseaction=main.getDetails&amp;target=452119" TargetMode="External"/><Relationship Id="rId39" Type="http://schemas.openxmlformats.org/officeDocument/2006/relationships/hyperlink" Target="https://www2.tceq.texas.gov/oce/eer/index.cfm?fuseaction=main.getDetails&amp;target=452107" TargetMode="External"/><Relationship Id="rId34" Type="http://schemas.openxmlformats.org/officeDocument/2006/relationships/hyperlink" Target="https://www2.tceq.texas.gov/oce/eer/index.cfm?fuseaction=main.getDetails&amp;target=452111" TargetMode="External"/><Relationship Id="rId50" Type="http://schemas.openxmlformats.org/officeDocument/2006/relationships/hyperlink" Target="https://www2.tceq.texas.gov/oce/eer/index.cfm?fuseaction=main.getDetails&amp;target=452102" TargetMode="External"/><Relationship Id="rId55" Type="http://schemas.openxmlformats.org/officeDocument/2006/relationships/hyperlink" Target="https://www2.tceq.texas.gov/oce/eer/index.cfm?fuseaction=main.getDetails&amp;target=452100" TargetMode="External"/><Relationship Id="rId76" Type="http://schemas.openxmlformats.org/officeDocument/2006/relationships/hyperlink" Target="https://www2.tceq.texas.gov/oce/eer/index.cfm?fuseaction=main.getDetails&amp;target=452095" TargetMode="External"/><Relationship Id="rId97" Type="http://schemas.openxmlformats.org/officeDocument/2006/relationships/hyperlink" Target="https://www2.tceq.texas.gov/oce/eer/index.cfm?fuseaction=main.getDetails&amp;target=452002" TargetMode="External"/><Relationship Id="rId7" Type="http://schemas.openxmlformats.org/officeDocument/2006/relationships/hyperlink" Target="https://www2.tceq.texas.gov/oce/eer/index.cfm?fuseaction=main.getDetails&amp;target=452145" TargetMode="External"/><Relationship Id="rId71" Type="http://schemas.openxmlformats.org/officeDocument/2006/relationships/hyperlink" Target="https://www2.tceq.texas.gov/oce/eer/index.cfm?fuseaction=main.getDetails&amp;target=452096" TargetMode="External"/><Relationship Id="rId92" Type="http://schemas.openxmlformats.org/officeDocument/2006/relationships/hyperlink" Target="https://www2.tceq.texas.gov/oce/eer/index.cfm?fuseaction=main.getDetails&amp;target=452090" TargetMode="External"/><Relationship Id="rId2" Type="http://schemas.openxmlformats.org/officeDocument/2006/relationships/pivotTable" Target="../pivotTables/pivotTable2.xml"/><Relationship Id="rId29" Type="http://schemas.openxmlformats.org/officeDocument/2006/relationships/hyperlink" Target="https://www2.tceq.texas.gov/oce/eer/index.cfm?fuseaction=main.getDetails&amp;target=452113" TargetMode="External"/><Relationship Id="rId24" Type="http://schemas.openxmlformats.org/officeDocument/2006/relationships/hyperlink" Target="https://www2.tceq.texas.gov/oce/eer/index.cfm?fuseaction=main.getDetails&amp;target=452115" TargetMode="External"/><Relationship Id="rId40" Type="http://schemas.openxmlformats.org/officeDocument/2006/relationships/hyperlink" Target="https://www2.tceq.texas.gov/oce/eer/index.cfm?fuseaction=main.getDetails&amp;target=452107" TargetMode="External"/><Relationship Id="rId45" Type="http://schemas.openxmlformats.org/officeDocument/2006/relationships/hyperlink" Target="https://www2.tceq.texas.gov/oce/eer/index.cfm?fuseaction=main.getDetails&amp;target=452105" TargetMode="External"/><Relationship Id="rId66" Type="http://schemas.openxmlformats.org/officeDocument/2006/relationships/hyperlink" Target="https://www2.tceq.texas.gov/oce/eer/index.cfm?fuseaction=main.getDetails&amp;target=452098" TargetMode="External"/><Relationship Id="rId87" Type="http://schemas.openxmlformats.org/officeDocument/2006/relationships/hyperlink" Target="https://www2.tceq.texas.gov/oce/eer/index.cfm?fuseaction=main.getDetails&amp;target=452091" TargetMode="External"/><Relationship Id="rId61" Type="http://schemas.openxmlformats.org/officeDocument/2006/relationships/hyperlink" Target="https://www2.tceq.texas.gov/oce/eer/index.cfm?fuseaction=main.getDetails&amp;target=452099" TargetMode="External"/><Relationship Id="rId82" Type="http://schemas.openxmlformats.org/officeDocument/2006/relationships/hyperlink" Target="https://www2.tceq.texas.gov/oce/eer/index.cfm?fuseaction=main.getDetails&amp;target=452093" TargetMode="External"/><Relationship Id="rId19" Type="http://schemas.openxmlformats.org/officeDocument/2006/relationships/hyperlink" Target="https://www2.tceq.texas.gov/oce/eer/index.cfm?fuseaction=main.getDetails&amp;target=452119" TargetMode="External"/><Relationship Id="rId14" Type="http://schemas.openxmlformats.org/officeDocument/2006/relationships/hyperlink" Target="https://www2.tceq.texas.gov/oce/eer/index.cfm?fuseaction=main.getDetails&amp;target=452121" TargetMode="External"/><Relationship Id="rId30" Type="http://schemas.openxmlformats.org/officeDocument/2006/relationships/hyperlink" Target="https://www2.tceq.texas.gov/oce/eer/index.cfm?fuseaction=main.getDetails&amp;target=452113" TargetMode="External"/><Relationship Id="rId35" Type="http://schemas.openxmlformats.org/officeDocument/2006/relationships/hyperlink" Target="https://www2.tceq.texas.gov/oce/eer/index.cfm?fuseaction=main.getDetails&amp;target=452111" TargetMode="External"/><Relationship Id="rId56" Type="http://schemas.openxmlformats.org/officeDocument/2006/relationships/hyperlink" Target="https://www2.tceq.texas.gov/oce/eer/index.cfm?fuseaction=main.getDetails&amp;target=452100" TargetMode="External"/><Relationship Id="rId77" Type="http://schemas.openxmlformats.org/officeDocument/2006/relationships/hyperlink" Target="https://www2.tceq.texas.gov/oce/eer/index.cfm?fuseaction=main.getDetails&amp;target=452095" TargetMode="External"/><Relationship Id="rId100" Type="http://schemas.openxmlformats.org/officeDocument/2006/relationships/hyperlink" Target="https://www2.tceq.texas.gov/oce/eer/index.cfm?fuseaction=main.getDetails&amp;target=452002" TargetMode="External"/><Relationship Id="rId8" Type="http://schemas.openxmlformats.org/officeDocument/2006/relationships/hyperlink" Target="https://www2.tceq.texas.gov/oce/eer/index.cfm?fuseaction=main.getDetails&amp;target=452144" TargetMode="External"/><Relationship Id="rId51" Type="http://schemas.openxmlformats.org/officeDocument/2006/relationships/hyperlink" Target="https://www2.tceq.texas.gov/oce/eer/index.cfm?fuseaction=main.getDetails&amp;target=452102" TargetMode="External"/><Relationship Id="rId72" Type="http://schemas.openxmlformats.org/officeDocument/2006/relationships/hyperlink" Target="https://www2.tceq.texas.gov/oce/eer/index.cfm?fuseaction=main.getDetails&amp;target=452096" TargetMode="External"/><Relationship Id="rId93" Type="http://schemas.openxmlformats.org/officeDocument/2006/relationships/hyperlink" Target="https://www2.tceq.texas.gov/oce/eer/index.cfm?fuseaction=main.getDetails&amp;target=452089" TargetMode="External"/><Relationship Id="rId98" Type="http://schemas.openxmlformats.org/officeDocument/2006/relationships/hyperlink" Target="https://www2.tceq.texas.gov/oce/eer/index.cfm?fuseaction=main.getDetails&amp;target=452002" TargetMode="External"/><Relationship Id="rId3" Type="http://schemas.openxmlformats.org/officeDocument/2006/relationships/hyperlink" Target="https://www2.tceq.texas.gov/oce/eer/index.cfm?fuseaction=main.getDetails&amp;target=452154"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2.tceq.texas.gov/oce/eer/index.cfm?fuseaction=main.getDetails&amp;target=452093" TargetMode="External"/><Relationship Id="rId21" Type="http://schemas.openxmlformats.org/officeDocument/2006/relationships/hyperlink" Target="https://www2.tceq.texas.gov/oce/eer/index.cfm?fuseaction=main.getDetails&amp;target=452121" TargetMode="External"/><Relationship Id="rId63" Type="http://schemas.openxmlformats.org/officeDocument/2006/relationships/hyperlink" Target="https://www2.tceq.texas.gov/oce/eer/index.cfm?fuseaction=main.getDetails&amp;target=452105" TargetMode="External"/><Relationship Id="rId159" Type="http://schemas.openxmlformats.org/officeDocument/2006/relationships/hyperlink" Target="https://www2.tceq.texas.gov/oce/eer/index.cfm?fuseaction=main.getDetails&amp;target=452024" TargetMode="External"/><Relationship Id="rId170" Type="http://schemas.openxmlformats.org/officeDocument/2006/relationships/hyperlink" Target="https://www2.tceq.texas.gov/oce/eer/index.cfm?fuseaction=main.getDetails&amp;target=451997" TargetMode="External"/><Relationship Id="rId226" Type="http://schemas.openxmlformats.org/officeDocument/2006/relationships/hyperlink" Target="https://www2.tceq.texas.gov/oce/eer/index.cfm?fuseaction=main.getDetails&amp;target=451987" TargetMode="External"/><Relationship Id="rId268" Type="http://schemas.openxmlformats.org/officeDocument/2006/relationships/hyperlink" Target="https://www2.tceq.texas.gov/oce/eer/index.cfm?fuseaction=main.getDetails&amp;target=451383" TargetMode="External"/><Relationship Id="rId32" Type="http://schemas.openxmlformats.org/officeDocument/2006/relationships/hyperlink" Target="https://www2.tceq.texas.gov/oce/eer/index.cfm?fuseaction=main.getDetails&amp;target=452114" TargetMode="External"/><Relationship Id="rId74" Type="http://schemas.openxmlformats.org/officeDocument/2006/relationships/hyperlink" Target="https://www2.tceq.texas.gov/oce/eer/index.cfm?fuseaction=main.getDetails&amp;target=452104" TargetMode="External"/><Relationship Id="rId128" Type="http://schemas.openxmlformats.org/officeDocument/2006/relationships/hyperlink" Target="https://www2.tceq.texas.gov/oce/eer/index.cfm?fuseaction=main.getDetails&amp;target=452090" TargetMode="External"/><Relationship Id="rId5" Type="http://schemas.openxmlformats.org/officeDocument/2006/relationships/hyperlink" Target="https://www2.tceq.texas.gov/oce/eer/index.cfm?fuseaction=main.getDetails&amp;target=452145" TargetMode="External"/><Relationship Id="rId95" Type="http://schemas.openxmlformats.org/officeDocument/2006/relationships/hyperlink" Target="https://www2.tceq.texas.gov/oce/eer/index.cfm?fuseaction=main.getDetails&amp;target=452099" TargetMode="External"/><Relationship Id="rId160" Type="http://schemas.openxmlformats.org/officeDocument/2006/relationships/hyperlink" Target="https://www2.tceq.texas.gov/oce/eer/index.cfm?fuseaction=main.getDetails&amp;target=452011" TargetMode="External"/><Relationship Id="rId181" Type="http://schemas.openxmlformats.org/officeDocument/2006/relationships/hyperlink" Target="https://www2.tceq.texas.gov/oce/eer/index.cfm?fuseaction=main.getDetails&amp;target=451997" TargetMode="External"/><Relationship Id="rId216" Type="http://schemas.openxmlformats.org/officeDocument/2006/relationships/hyperlink" Target="https://www2.tceq.texas.gov/oce/eer/index.cfm?fuseaction=main.getDetails&amp;target=451987" TargetMode="External"/><Relationship Id="rId237" Type="http://schemas.openxmlformats.org/officeDocument/2006/relationships/hyperlink" Target="https://www2.tceq.texas.gov/oce/eer/index.cfm?fuseaction=main.getDetails&amp;target=451987" TargetMode="External"/><Relationship Id="rId258" Type="http://schemas.openxmlformats.org/officeDocument/2006/relationships/hyperlink" Target="https://www2.tceq.texas.gov/oce/eer/index.cfm?fuseaction=main.getDetails&amp;target=451977" TargetMode="External"/><Relationship Id="rId22" Type="http://schemas.openxmlformats.org/officeDocument/2006/relationships/hyperlink" Target="https://www2.tceq.texas.gov/oce/eer/index.cfm?fuseaction=main.getDetails&amp;target=452121" TargetMode="External"/><Relationship Id="rId43" Type="http://schemas.openxmlformats.org/officeDocument/2006/relationships/hyperlink" Target="https://www2.tceq.texas.gov/oce/eer/index.cfm?fuseaction=main.getDetails&amp;target=452110" TargetMode="External"/><Relationship Id="rId64" Type="http://schemas.openxmlformats.org/officeDocument/2006/relationships/hyperlink" Target="https://www2.tceq.texas.gov/oce/eer/index.cfm?fuseaction=main.getDetails&amp;target=452105" TargetMode="External"/><Relationship Id="rId118" Type="http://schemas.openxmlformats.org/officeDocument/2006/relationships/hyperlink" Target="https://www2.tceq.texas.gov/oce/eer/index.cfm?fuseaction=main.getDetails&amp;target=452093" TargetMode="External"/><Relationship Id="rId139" Type="http://schemas.openxmlformats.org/officeDocument/2006/relationships/hyperlink" Target="https://www2.tceq.texas.gov/oce/eer/index.cfm?fuseaction=main.getDetails&amp;target=452060" TargetMode="External"/><Relationship Id="rId85" Type="http://schemas.openxmlformats.org/officeDocument/2006/relationships/hyperlink" Target="https://www2.tceq.texas.gov/oce/eer/index.cfm?fuseaction=main.getDetails&amp;target=452101" TargetMode="External"/><Relationship Id="rId150" Type="http://schemas.openxmlformats.org/officeDocument/2006/relationships/hyperlink" Target="https://www2.tceq.texas.gov/oce/eer/index.cfm?fuseaction=main.getDetails&amp;target=452048" TargetMode="External"/><Relationship Id="rId171" Type="http://schemas.openxmlformats.org/officeDocument/2006/relationships/hyperlink" Target="https://www2.tceq.texas.gov/oce/eer/index.cfm?fuseaction=main.getDetails&amp;target=451997" TargetMode="External"/><Relationship Id="rId192" Type="http://schemas.openxmlformats.org/officeDocument/2006/relationships/hyperlink" Target="https://www2.tceq.texas.gov/oce/eer/index.cfm?fuseaction=main.getDetails&amp;target=451996" TargetMode="External"/><Relationship Id="rId206" Type="http://schemas.openxmlformats.org/officeDocument/2006/relationships/hyperlink" Target="https://www2.tceq.texas.gov/oce/eer/index.cfm?fuseaction=main.getDetails&amp;target=451988" TargetMode="External"/><Relationship Id="rId227" Type="http://schemas.openxmlformats.org/officeDocument/2006/relationships/hyperlink" Target="https://www2.tceq.texas.gov/oce/eer/index.cfm?fuseaction=main.getDetails&amp;target=451987" TargetMode="External"/><Relationship Id="rId248" Type="http://schemas.openxmlformats.org/officeDocument/2006/relationships/hyperlink" Target="https://www2.tceq.texas.gov/oce/eer/index.cfm?fuseaction=main.getDetails&amp;target=451987" TargetMode="External"/><Relationship Id="rId269" Type="http://schemas.openxmlformats.org/officeDocument/2006/relationships/hyperlink" Target="https://www2.tceq.texas.gov/oce/eer/index.cfm?fuseaction=main.getDetails&amp;target=451383" TargetMode="External"/><Relationship Id="rId12" Type="http://schemas.openxmlformats.org/officeDocument/2006/relationships/hyperlink" Target="https://www2.tceq.texas.gov/oce/eer/index.cfm?fuseaction=main.getDetails&amp;target=452123" TargetMode="External"/><Relationship Id="rId33" Type="http://schemas.openxmlformats.org/officeDocument/2006/relationships/hyperlink" Target="https://www2.tceq.texas.gov/oce/eer/index.cfm?fuseaction=main.getDetails&amp;target=452113" TargetMode="External"/><Relationship Id="rId108" Type="http://schemas.openxmlformats.org/officeDocument/2006/relationships/hyperlink" Target="https://www2.tceq.texas.gov/oce/eer/index.cfm?fuseaction=main.getDetails&amp;target=452095" TargetMode="External"/><Relationship Id="rId129" Type="http://schemas.openxmlformats.org/officeDocument/2006/relationships/hyperlink" Target="https://www2.tceq.texas.gov/oce/eer/index.cfm?fuseaction=main.getDetails&amp;target=452089" TargetMode="External"/><Relationship Id="rId54" Type="http://schemas.openxmlformats.org/officeDocument/2006/relationships/hyperlink" Target="https://www2.tceq.texas.gov/oce/eer/index.cfm?fuseaction=main.getDetails&amp;target=452108" TargetMode="External"/><Relationship Id="rId75" Type="http://schemas.openxmlformats.org/officeDocument/2006/relationships/hyperlink" Target="https://www2.tceq.texas.gov/oce/eer/index.cfm?fuseaction=main.getDetails&amp;target=452104" TargetMode="External"/><Relationship Id="rId96" Type="http://schemas.openxmlformats.org/officeDocument/2006/relationships/hyperlink" Target="https://www2.tceq.texas.gov/oce/eer/index.cfm?fuseaction=main.getDetails&amp;target=452098" TargetMode="External"/><Relationship Id="rId140" Type="http://schemas.openxmlformats.org/officeDocument/2006/relationships/hyperlink" Target="https://www2.tceq.texas.gov/oce/eer/index.cfm?fuseaction=main.getDetails&amp;target=452060" TargetMode="External"/><Relationship Id="rId161" Type="http://schemas.openxmlformats.org/officeDocument/2006/relationships/hyperlink" Target="https://www2.tceq.texas.gov/oce/eer/index.cfm?fuseaction=main.getDetails&amp;target=452002" TargetMode="External"/><Relationship Id="rId182" Type="http://schemas.openxmlformats.org/officeDocument/2006/relationships/hyperlink" Target="https://www2.tceq.texas.gov/oce/eer/index.cfm?fuseaction=main.getDetails&amp;target=451997" TargetMode="External"/><Relationship Id="rId217" Type="http://schemas.openxmlformats.org/officeDocument/2006/relationships/hyperlink" Target="https://www2.tceq.texas.gov/oce/eer/index.cfm?fuseaction=main.getDetails&amp;target=451987" TargetMode="External"/><Relationship Id="rId6" Type="http://schemas.openxmlformats.org/officeDocument/2006/relationships/hyperlink" Target="https://www2.tceq.texas.gov/oce/eer/index.cfm?fuseaction=main.getDetails&amp;target=452144" TargetMode="External"/><Relationship Id="rId238" Type="http://schemas.openxmlformats.org/officeDocument/2006/relationships/hyperlink" Target="https://www2.tceq.texas.gov/oce/eer/index.cfm?fuseaction=main.getDetails&amp;target=451987" TargetMode="External"/><Relationship Id="rId259" Type="http://schemas.openxmlformats.org/officeDocument/2006/relationships/hyperlink" Target="https://www2.tceq.texas.gov/oce/eer/index.cfm?fuseaction=main.getDetails&amp;target=451890" TargetMode="External"/><Relationship Id="rId23" Type="http://schemas.openxmlformats.org/officeDocument/2006/relationships/hyperlink" Target="https://www2.tceq.texas.gov/oce/eer/index.cfm?fuseaction=main.getDetails&amp;target=452120" TargetMode="External"/><Relationship Id="rId119" Type="http://schemas.openxmlformats.org/officeDocument/2006/relationships/hyperlink" Target="https://www2.tceq.texas.gov/oce/eer/index.cfm?fuseaction=main.getDetails&amp;target=452093" TargetMode="External"/><Relationship Id="rId270" Type="http://schemas.openxmlformats.org/officeDocument/2006/relationships/hyperlink" Target="https://www2.tceq.texas.gov/oce/eer/index.cfm?fuseaction=main.getDetails&amp;target=451383" TargetMode="External"/><Relationship Id="rId44" Type="http://schemas.openxmlformats.org/officeDocument/2006/relationships/hyperlink" Target="https://www2.tceq.texas.gov/oce/eer/index.cfm?fuseaction=main.getDetails&amp;target=452110" TargetMode="External"/><Relationship Id="rId65" Type="http://schemas.openxmlformats.org/officeDocument/2006/relationships/hyperlink" Target="https://www2.tceq.texas.gov/oce/eer/index.cfm?fuseaction=main.getDetails&amp;target=452104" TargetMode="External"/><Relationship Id="rId86" Type="http://schemas.openxmlformats.org/officeDocument/2006/relationships/hyperlink" Target="https://www2.tceq.texas.gov/oce/eer/index.cfm?fuseaction=main.getDetails&amp;target=452101" TargetMode="External"/><Relationship Id="rId130" Type="http://schemas.openxmlformats.org/officeDocument/2006/relationships/hyperlink" Target="https://www2.tceq.texas.gov/oce/eer/index.cfm?fuseaction=main.getDetails&amp;target=452089" TargetMode="External"/><Relationship Id="rId151" Type="http://schemas.openxmlformats.org/officeDocument/2006/relationships/hyperlink" Target="https://www2.tceq.texas.gov/oce/eer/index.cfm?fuseaction=main.getDetails&amp;target=452048" TargetMode="External"/><Relationship Id="rId172" Type="http://schemas.openxmlformats.org/officeDocument/2006/relationships/hyperlink" Target="https://www2.tceq.texas.gov/oce/eer/index.cfm?fuseaction=main.getDetails&amp;target=451997" TargetMode="External"/><Relationship Id="rId193" Type="http://schemas.openxmlformats.org/officeDocument/2006/relationships/hyperlink" Target="https://www2.tceq.texas.gov/oce/eer/index.cfm?fuseaction=main.getDetails&amp;target=451995" TargetMode="External"/><Relationship Id="rId207" Type="http://schemas.openxmlformats.org/officeDocument/2006/relationships/hyperlink" Target="https://www2.tceq.texas.gov/oce/eer/index.cfm?fuseaction=main.getDetails&amp;target=451987" TargetMode="External"/><Relationship Id="rId228" Type="http://schemas.openxmlformats.org/officeDocument/2006/relationships/hyperlink" Target="https://www2.tceq.texas.gov/oce/eer/index.cfm?fuseaction=main.getDetails&amp;target=451987" TargetMode="External"/><Relationship Id="rId249" Type="http://schemas.openxmlformats.org/officeDocument/2006/relationships/hyperlink" Target="https://www2.tceq.texas.gov/oce/eer/index.cfm?fuseaction=main.getDetails&amp;target=451987" TargetMode="External"/><Relationship Id="rId13" Type="http://schemas.openxmlformats.org/officeDocument/2006/relationships/hyperlink" Target="https://www2.tceq.texas.gov/oce/eer/index.cfm?fuseaction=main.getDetails&amp;target=452122" TargetMode="External"/><Relationship Id="rId109" Type="http://schemas.openxmlformats.org/officeDocument/2006/relationships/hyperlink" Target="https://www2.tceq.texas.gov/oce/eer/index.cfm?fuseaction=main.getDetails&amp;target=452095" TargetMode="External"/><Relationship Id="rId260" Type="http://schemas.openxmlformats.org/officeDocument/2006/relationships/hyperlink" Target="https://www2.tceq.texas.gov/oce/eer/index.cfm?fuseaction=main.getDetails&amp;target=451799" TargetMode="External"/><Relationship Id="rId34" Type="http://schemas.openxmlformats.org/officeDocument/2006/relationships/hyperlink" Target="https://www2.tceq.texas.gov/oce/eer/index.cfm?fuseaction=main.getDetails&amp;target=452113" TargetMode="External"/><Relationship Id="rId55" Type="http://schemas.openxmlformats.org/officeDocument/2006/relationships/hyperlink" Target="https://www2.tceq.texas.gov/oce/eer/index.cfm?fuseaction=main.getDetails&amp;target=452107" TargetMode="External"/><Relationship Id="rId76" Type="http://schemas.openxmlformats.org/officeDocument/2006/relationships/hyperlink" Target="https://www2.tceq.texas.gov/oce/eer/index.cfm?fuseaction=main.getDetails&amp;target=452104" TargetMode="External"/><Relationship Id="rId97" Type="http://schemas.openxmlformats.org/officeDocument/2006/relationships/hyperlink" Target="https://www2.tceq.texas.gov/oce/eer/index.cfm?fuseaction=main.getDetails&amp;target=452098" TargetMode="External"/><Relationship Id="rId120" Type="http://schemas.openxmlformats.org/officeDocument/2006/relationships/hyperlink" Target="https://www2.tceq.texas.gov/oce/eer/index.cfm?fuseaction=main.getDetails&amp;target=452092" TargetMode="External"/><Relationship Id="rId141" Type="http://schemas.openxmlformats.org/officeDocument/2006/relationships/hyperlink" Target="https://www2.tceq.texas.gov/oce/eer/index.cfm?fuseaction=main.getDetails&amp;target=452060" TargetMode="External"/><Relationship Id="rId7" Type="http://schemas.openxmlformats.org/officeDocument/2006/relationships/hyperlink" Target="https://www2.tceq.texas.gov/oce/eer/index.cfm?fuseaction=main.getDetails&amp;target=452143" TargetMode="External"/><Relationship Id="rId162" Type="http://schemas.openxmlformats.org/officeDocument/2006/relationships/hyperlink" Target="https://www2.tceq.texas.gov/oce/eer/index.cfm?fuseaction=main.getDetails&amp;target=452002" TargetMode="External"/><Relationship Id="rId183" Type="http://schemas.openxmlformats.org/officeDocument/2006/relationships/hyperlink" Target="https://www2.tceq.texas.gov/oce/eer/index.cfm?fuseaction=main.getDetails&amp;target=451997" TargetMode="External"/><Relationship Id="rId218" Type="http://schemas.openxmlformats.org/officeDocument/2006/relationships/hyperlink" Target="https://www2.tceq.texas.gov/oce/eer/index.cfm?fuseaction=main.getDetails&amp;target=451987" TargetMode="External"/><Relationship Id="rId239" Type="http://schemas.openxmlformats.org/officeDocument/2006/relationships/hyperlink" Target="https://www2.tceq.texas.gov/oce/eer/index.cfm?fuseaction=main.getDetails&amp;target=451987" TargetMode="External"/><Relationship Id="rId250" Type="http://schemas.openxmlformats.org/officeDocument/2006/relationships/hyperlink" Target="https://www2.tceq.texas.gov/oce/eer/index.cfm?fuseaction=main.getDetails&amp;target=451987" TargetMode="External"/><Relationship Id="rId271" Type="http://schemas.openxmlformats.org/officeDocument/2006/relationships/hyperlink" Target="https://www2.tceq.texas.gov/oce/eer/index.cfm?fuseaction=main.getDetails&amp;target=451383" TargetMode="External"/><Relationship Id="rId24" Type="http://schemas.openxmlformats.org/officeDocument/2006/relationships/hyperlink" Target="https://www2.tceq.texas.gov/oce/eer/index.cfm?fuseaction=main.getDetails&amp;target=452119" TargetMode="External"/><Relationship Id="rId45" Type="http://schemas.openxmlformats.org/officeDocument/2006/relationships/hyperlink" Target="https://www2.tceq.texas.gov/oce/eer/index.cfm?fuseaction=main.getDetails&amp;target=452110" TargetMode="External"/><Relationship Id="rId66" Type="http://schemas.openxmlformats.org/officeDocument/2006/relationships/hyperlink" Target="https://www2.tceq.texas.gov/oce/eer/index.cfm?fuseaction=main.getDetails&amp;target=452104" TargetMode="External"/><Relationship Id="rId87" Type="http://schemas.openxmlformats.org/officeDocument/2006/relationships/hyperlink" Target="https://www2.tceq.texas.gov/oce/eer/index.cfm?fuseaction=main.getDetails&amp;target=452100" TargetMode="External"/><Relationship Id="rId110" Type="http://schemas.openxmlformats.org/officeDocument/2006/relationships/hyperlink" Target="https://www2.tceq.texas.gov/oce/eer/index.cfm?fuseaction=main.getDetails&amp;target=452095" TargetMode="External"/><Relationship Id="rId131" Type="http://schemas.openxmlformats.org/officeDocument/2006/relationships/hyperlink" Target="https://www2.tceq.texas.gov/oce/eer/index.cfm?fuseaction=main.getDetails&amp;target=452089" TargetMode="External"/><Relationship Id="rId152" Type="http://schemas.openxmlformats.org/officeDocument/2006/relationships/hyperlink" Target="https://www2.tceq.texas.gov/oce/eer/index.cfm?fuseaction=main.getDetails&amp;target=452046" TargetMode="External"/><Relationship Id="rId173" Type="http://schemas.openxmlformats.org/officeDocument/2006/relationships/hyperlink" Target="https://www2.tceq.texas.gov/oce/eer/index.cfm?fuseaction=main.getDetails&amp;target=451997" TargetMode="External"/><Relationship Id="rId194" Type="http://schemas.openxmlformats.org/officeDocument/2006/relationships/hyperlink" Target="https://www2.tceq.texas.gov/oce/eer/index.cfm?fuseaction=main.getDetails&amp;target=451995" TargetMode="External"/><Relationship Id="rId208" Type="http://schemas.openxmlformats.org/officeDocument/2006/relationships/hyperlink" Target="https://www2.tceq.texas.gov/oce/eer/index.cfm?fuseaction=main.getDetails&amp;target=451987" TargetMode="External"/><Relationship Id="rId229" Type="http://schemas.openxmlformats.org/officeDocument/2006/relationships/hyperlink" Target="https://www2.tceq.texas.gov/oce/eer/index.cfm?fuseaction=main.getDetails&amp;target=451987" TargetMode="External"/><Relationship Id="rId240" Type="http://schemas.openxmlformats.org/officeDocument/2006/relationships/hyperlink" Target="https://www2.tceq.texas.gov/oce/eer/index.cfm?fuseaction=main.getDetails&amp;target=451987" TargetMode="External"/><Relationship Id="rId261" Type="http://schemas.openxmlformats.org/officeDocument/2006/relationships/hyperlink" Target="https://www2.tceq.texas.gov/oce/eer/index.cfm?fuseaction=main.getDetails&amp;target=451799" TargetMode="External"/><Relationship Id="rId14" Type="http://schemas.openxmlformats.org/officeDocument/2006/relationships/hyperlink" Target="https://www2.tceq.texas.gov/oce/eer/index.cfm?fuseaction=main.getDetails&amp;target=452122" TargetMode="External"/><Relationship Id="rId35" Type="http://schemas.openxmlformats.org/officeDocument/2006/relationships/hyperlink" Target="https://www2.tceq.texas.gov/oce/eer/index.cfm?fuseaction=main.getDetails&amp;target=452113" TargetMode="External"/><Relationship Id="rId56" Type="http://schemas.openxmlformats.org/officeDocument/2006/relationships/hyperlink" Target="https://www2.tceq.texas.gov/oce/eer/index.cfm?fuseaction=main.getDetails&amp;target=452107" TargetMode="External"/><Relationship Id="rId77" Type="http://schemas.openxmlformats.org/officeDocument/2006/relationships/hyperlink" Target="https://www2.tceq.texas.gov/oce/eer/index.cfm?fuseaction=main.getDetails&amp;target=452104" TargetMode="External"/><Relationship Id="rId100" Type="http://schemas.openxmlformats.org/officeDocument/2006/relationships/hyperlink" Target="https://www2.tceq.texas.gov/oce/eer/index.cfm?fuseaction=main.getDetails&amp;target=452098" TargetMode="External"/><Relationship Id="rId8" Type="http://schemas.openxmlformats.org/officeDocument/2006/relationships/hyperlink" Target="https://www2.tceq.texas.gov/oce/eer/index.cfm?fuseaction=main.getDetails&amp;target=452142" TargetMode="External"/><Relationship Id="rId98" Type="http://schemas.openxmlformats.org/officeDocument/2006/relationships/hyperlink" Target="https://www2.tceq.texas.gov/oce/eer/index.cfm?fuseaction=main.getDetails&amp;target=452098" TargetMode="External"/><Relationship Id="rId121" Type="http://schemas.openxmlformats.org/officeDocument/2006/relationships/hyperlink" Target="https://www2.tceq.texas.gov/oce/eer/index.cfm?fuseaction=main.getDetails&amp;target=452092" TargetMode="External"/><Relationship Id="rId142" Type="http://schemas.openxmlformats.org/officeDocument/2006/relationships/hyperlink" Target="https://www2.tceq.texas.gov/oce/eer/index.cfm?fuseaction=main.getDetails&amp;target=452060" TargetMode="External"/><Relationship Id="rId163" Type="http://schemas.openxmlformats.org/officeDocument/2006/relationships/hyperlink" Target="https://www2.tceq.texas.gov/oce/eer/index.cfm?fuseaction=main.getDetails&amp;target=452002" TargetMode="External"/><Relationship Id="rId184" Type="http://schemas.openxmlformats.org/officeDocument/2006/relationships/hyperlink" Target="https://www2.tceq.texas.gov/oce/eer/index.cfm?fuseaction=main.getDetails&amp;target=451997" TargetMode="External"/><Relationship Id="rId219" Type="http://schemas.openxmlformats.org/officeDocument/2006/relationships/hyperlink" Target="https://www2.tceq.texas.gov/oce/eer/index.cfm?fuseaction=main.getDetails&amp;target=451987" TargetMode="External"/><Relationship Id="rId230" Type="http://schemas.openxmlformats.org/officeDocument/2006/relationships/hyperlink" Target="https://www2.tceq.texas.gov/oce/eer/index.cfm?fuseaction=main.getDetails&amp;target=451987" TargetMode="External"/><Relationship Id="rId251" Type="http://schemas.openxmlformats.org/officeDocument/2006/relationships/hyperlink" Target="https://www2.tceq.texas.gov/oce/eer/index.cfm?fuseaction=main.getDetails&amp;target=451987" TargetMode="External"/><Relationship Id="rId25" Type="http://schemas.openxmlformats.org/officeDocument/2006/relationships/hyperlink" Target="https://www2.tceq.texas.gov/oce/eer/index.cfm?fuseaction=main.getDetails&amp;target=452119" TargetMode="External"/><Relationship Id="rId46" Type="http://schemas.openxmlformats.org/officeDocument/2006/relationships/hyperlink" Target="https://www2.tceq.texas.gov/oce/eer/index.cfm?fuseaction=main.getDetails&amp;target=452110" TargetMode="External"/><Relationship Id="rId67" Type="http://schemas.openxmlformats.org/officeDocument/2006/relationships/hyperlink" Target="https://www2.tceq.texas.gov/oce/eer/index.cfm?fuseaction=main.getDetails&amp;target=452104" TargetMode="External"/><Relationship Id="rId272" Type="http://schemas.openxmlformats.org/officeDocument/2006/relationships/hyperlink" Target="https://www2.tceq.texas.gov/oce/eer/index.cfm?fuseaction=main.getDetails&amp;target=451383" TargetMode="External"/><Relationship Id="rId88" Type="http://schemas.openxmlformats.org/officeDocument/2006/relationships/hyperlink" Target="https://www2.tceq.texas.gov/oce/eer/index.cfm?fuseaction=main.getDetails&amp;target=452100" TargetMode="External"/><Relationship Id="rId111" Type="http://schemas.openxmlformats.org/officeDocument/2006/relationships/hyperlink" Target="https://www2.tceq.texas.gov/oce/eer/index.cfm?fuseaction=main.getDetails&amp;target=452095" TargetMode="External"/><Relationship Id="rId132" Type="http://schemas.openxmlformats.org/officeDocument/2006/relationships/hyperlink" Target="https://www2.tceq.texas.gov/oce/eer/index.cfm?fuseaction=main.getDetails&amp;target=452088" TargetMode="External"/><Relationship Id="rId153" Type="http://schemas.openxmlformats.org/officeDocument/2006/relationships/hyperlink" Target="https://www2.tceq.texas.gov/oce/eer/index.cfm?fuseaction=main.getDetails&amp;target=452046" TargetMode="External"/><Relationship Id="rId174" Type="http://schemas.openxmlformats.org/officeDocument/2006/relationships/hyperlink" Target="https://www2.tceq.texas.gov/oce/eer/index.cfm?fuseaction=main.getDetails&amp;target=451997" TargetMode="External"/><Relationship Id="rId195" Type="http://schemas.openxmlformats.org/officeDocument/2006/relationships/hyperlink" Target="https://www2.tceq.texas.gov/oce/eer/index.cfm?fuseaction=main.getDetails&amp;target=451995" TargetMode="External"/><Relationship Id="rId209" Type="http://schemas.openxmlformats.org/officeDocument/2006/relationships/hyperlink" Target="https://www2.tceq.texas.gov/oce/eer/index.cfm?fuseaction=main.getDetails&amp;target=451987" TargetMode="External"/><Relationship Id="rId220" Type="http://schemas.openxmlformats.org/officeDocument/2006/relationships/hyperlink" Target="https://www2.tceq.texas.gov/oce/eer/index.cfm?fuseaction=main.getDetails&amp;target=451987" TargetMode="External"/><Relationship Id="rId241" Type="http://schemas.openxmlformats.org/officeDocument/2006/relationships/hyperlink" Target="https://www2.tceq.texas.gov/oce/eer/index.cfm?fuseaction=main.getDetails&amp;target=451987" TargetMode="External"/><Relationship Id="rId15" Type="http://schemas.openxmlformats.org/officeDocument/2006/relationships/hyperlink" Target="https://www2.tceq.texas.gov/oce/eer/index.cfm?fuseaction=main.getDetails&amp;target=452122" TargetMode="External"/><Relationship Id="rId36" Type="http://schemas.openxmlformats.org/officeDocument/2006/relationships/hyperlink" Target="https://www2.tceq.texas.gov/oce/eer/index.cfm?fuseaction=main.getDetails&amp;target=452113" TargetMode="External"/><Relationship Id="rId57" Type="http://schemas.openxmlformats.org/officeDocument/2006/relationships/hyperlink" Target="https://www2.tceq.texas.gov/oce/eer/index.cfm?fuseaction=main.getDetails&amp;target=452107" TargetMode="External"/><Relationship Id="rId262" Type="http://schemas.openxmlformats.org/officeDocument/2006/relationships/hyperlink" Target="https://www2.tceq.texas.gov/oce/eer/index.cfm?fuseaction=main.getDetails&amp;target=451799" TargetMode="External"/><Relationship Id="rId78" Type="http://schemas.openxmlformats.org/officeDocument/2006/relationships/hyperlink" Target="https://www2.tceq.texas.gov/oce/eer/index.cfm?fuseaction=main.getDetails&amp;target=452104" TargetMode="External"/><Relationship Id="rId99" Type="http://schemas.openxmlformats.org/officeDocument/2006/relationships/hyperlink" Target="https://www2.tceq.texas.gov/oce/eer/index.cfm?fuseaction=main.getDetails&amp;target=452098" TargetMode="External"/><Relationship Id="rId101" Type="http://schemas.openxmlformats.org/officeDocument/2006/relationships/hyperlink" Target="https://www2.tceq.texas.gov/oce/eer/index.cfm?fuseaction=main.getDetails&amp;target=452098" TargetMode="External"/><Relationship Id="rId122" Type="http://schemas.openxmlformats.org/officeDocument/2006/relationships/hyperlink" Target="https://www2.tceq.texas.gov/oce/eer/index.cfm?fuseaction=main.getDetails&amp;target=452092" TargetMode="External"/><Relationship Id="rId143" Type="http://schemas.openxmlformats.org/officeDocument/2006/relationships/hyperlink" Target="https://www2.tceq.texas.gov/oce/eer/index.cfm?fuseaction=main.getDetails&amp;target=452060" TargetMode="External"/><Relationship Id="rId164" Type="http://schemas.openxmlformats.org/officeDocument/2006/relationships/hyperlink" Target="https://www2.tceq.texas.gov/oce/eer/index.cfm?fuseaction=main.getDetails&amp;target=452002" TargetMode="External"/><Relationship Id="rId185" Type="http://schemas.openxmlformats.org/officeDocument/2006/relationships/hyperlink" Target="https://www2.tceq.texas.gov/oce/eer/index.cfm?fuseaction=main.getDetails&amp;target=451997" TargetMode="External"/><Relationship Id="rId9" Type="http://schemas.openxmlformats.org/officeDocument/2006/relationships/hyperlink" Target="https://www2.tceq.texas.gov/oce/eer/index.cfm?fuseaction=main.getDetails&amp;target=452142" TargetMode="External"/><Relationship Id="rId210" Type="http://schemas.openxmlformats.org/officeDocument/2006/relationships/hyperlink" Target="https://www2.tceq.texas.gov/oce/eer/index.cfm?fuseaction=main.getDetails&amp;target=451987" TargetMode="External"/><Relationship Id="rId26" Type="http://schemas.openxmlformats.org/officeDocument/2006/relationships/hyperlink" Target="https://www2.tceq.texas.gov/oce/eer/index.cfm?fuseaction=main.getDetails&amp;target=452119" TargetMode="External"/><Relationship Id="rId231" Type="http://schemas.openxmlformats.org/officeDocument/2006/relationships/hyperlink" Target="https://www2.tceq.texas.gov/oce/eer/index.cfm?fuseaction=main.getDetails&amp;target=451987" TargetMode="External"/><Relationship Id="rId252" Type="http://schemas.openxmlformats.org/officeDocument/2006/relationships/hyperlink" Target="https://www2.tceq.texas.gov/oce/eer/index.cfm?fuseaction=main.getDetails&amp;target=451987" TargetMode="External"/><Relationship Id="rId273" Type="http://schemas.openxmlformats.org/officeDocument/2006/relationships/hyperlink" Target="https://www2.tceq.texas.gov/oce/eer/index.cfm?fuseaction=main.getDetails&amp;target=451383" TargetMode="External"/><Relationship Id="rId47" Type="http://schemas.openxmlformats.org/officeDocument/2006/relationships/hyperlink" Target="https://www2.tceq.texas.gov/oce/eer/index.cfm?fuseaction=main.getDetails&amp;target=452109" TargetMode="External"/><Relationship Id="rId68" Type="http://schemas.openxmlformats.org/officeDocument/2006/relationships/hyperlink" Target="https://www2.tceq.texas.gov/oce/eer/index.cfm?fuseaction=main.getDetails&amp;target=452104" TargetMode="External"/><Relationship Id="rId89" Type="http://schemas.openxmlformats.org/officeDocument/2006/relationships/hyperlink" Target="https://www2.tceq.texas.gov/oce/eer/index.cfm?fuseaction=main.getDetails&amp;target=452100" TargetMode="External"/><Relationship Id="rId112" Type="http://schemas.openxmlformats.org/officeDocument/2006/relationships/hyperlink" Target="https://www2.tceq.texas.gov/oce/eer/index.cfm?fuseaction=main.getDetails&amp;target=452095" TargetMode="External"/><Relationship Id="rId133" Type="http://schemas.openxmlformats.org/officeDocument/2006/relationships/hyperlink" Target="https://www2.tceq.texas.gov/oce/eer/index.cfm?fuseaction=main.getDetails&amp;target=452088" TargetMode="External"/><Relationship Id="rId154" Type="http://schemas.openxmlformats.org/officeDocument/2006/relationships/hyperlink" Target="https://www2.tceq.texas.gov/oce/eer/index.cfm?fuseaction=main.getDetails&amp;target=452036" TargetMode="External"/><Relationship Id="rId175" Type="http://schemas.openxmlformats.org/officeDocument/2006/relationships/hyperlink" Target="https://www2.tceq.texas.gov/oce/eer/index.cfm?fuseaction=main.getDetails&amp;target=451997" TargetMode="External"/><Relationship Id="rId196" Type="http://schemas.openxmlformats.org/officeDocument/2006/relationships/hyperlink" Target="https://www2.tceq.texas.gov/oce/eer/index.cfm?fuseaction=main.getDetails&amp;target=451995" TargetMode="External"/><Relationship Id="rId200" Type="http://schemas.openxmlformats.org/officeDocument/2006/relationships/hyperlink" Target="https://www2.tceq.texas.gov/oce/eer/index.cfm?fuseaction=main.getDetails&amp;target=451991" TargetMode="External"/><Relationship Id="rId16" Type="http://schemas.openxmlformats.org/officeDocument/2006/relationships/hyperlink" Target="https://www2.tceq.texas.gov/oce/eer/index.cfm?fuseaction=main.getDetails&amp;target=452122" TargetMode="External"/><Relationship Id="rId221" Type="http://schemas.openxmlformats.org/officeDocument/2006/relationships/hyperlink" Target="https://www2.tceq.texas.gov/oce/eer/index.cfm?fuseaction=main.getDetails&amp;target=451987" TargetMode="External"/><Relationship Id="rId242" Type="http://schemas.openxmlformats.org/officeDocument/2006/relationships/hyperlink" Target="https://www2.tceq.texas.gov/oce/eer/index.cfm?fuseaction=main.getDetails&amp;target=451987" TargetMode="External"/><Relationship Id="rId263" Type="http://schemas.openxmlformats.org/officeDocument/2006/relationships/hyperlink" Target="https://www2.tceq.texas.gov/oce/eer/index.cfm?fuseaction=main.getDetails&amp;target=451799" TargetMode="External"/><Relationship Id="rId37" Type="http://schemas.openxmlformats.org/officeDocument/2006/relationships/hyperlink" Target="https://www2.tceq.texas.gov/oce/eer/index.cfm?fuseaction=main.getDetails&amp;target=452112" TargetMode="External"/><Relationship Id="rId58" Type="http://schemas.openxmlformats.org/officeDocument/2006/relationships/hyperlink" Target="https://www2.tceq.texas.gov/oce/eer/index.cfm?fuseaction=main.getDetails&amp;target=452106" TargetMode="External"/><Relationship Id="rId79" Type="http://schemas.openxmlformats.org/officeDocument/2006/relationships/hyperlink" Target="https://www2.tceq.texas.gov/oce/eer/index.cfm?fuseaction=main.getDetails&amp;target=452104" TargetMode="External"/><Relationship Id="rId102" Type="http://schemas.openxmlformats.org/officeDocument/2006/relationships/hyperlink" Target="https://www2.tceq.texas.gov/oce/eer/index.cfm?fuseaction=main.getDetails&amp;target=452097" TargetMode="External"/><Relationship Id="rId123" Type="http://schemas.openxmlformats.org/officeDocument/2006/relationships/hyperlink" Target="https://www2.tceq.texas.gov/oce/eer/index.cfm?fuseaction=main.getDetails&amp;target=452091" TargetMode="External"/><Relationship Id="rId144" Type="http://schemas.openxmlformats.org/officeDocument/2006/relationships/hyperlink" Target="https://www2.tceq.texas.gov/oce/eer/index.cfm?fuseaction=main.getDetails&amp;target=452060" TargetMode="External"/><Relationship Id="rId90" Type="http://schemas.openxmlformats.org/officeDocument/2006/relationships/hyperlink" Target="https://www2.tceq.texas.gov/oce/eer/index.cfm?fuseaction=main.getDetails&amp;target=452099" TargetMode="External"/><Relationship Id="rId165" Type="http://schemas.openxmlformats.org/officeDocument/2006/relationships/hyperlink" Target="https://www2.tceq.texas.gov/oce/eer/index.cfm?fuseaction=main.getDetails&amp;target=452002" TargetMode="External"/><Relationship Id="rId186" Type="http://schemas.openxmlformats.org/officeDocument/2006/relationships/hyperlink" Target="https://www2.tceq.texas.gov/oce/eer/index.cfm?fuseaction=main.getDetails&amp;target=451997" TargetMode="External"/><Relationship Id="rId211" Type="http://schemas.openxmlformats.org/officeDocument/2006/relationships/hyperlink" Target="https://www2.tceq.texas.gov/oce/eer/index.cfm?fuseaction=main.getDetails&amp;target=451987" TargetMode="External"/><Relationship Id="rId232" Type="http://schemas.openxmlformats.org/officeDocument/2006/relationships/hyperlink" Target="https://www2.tceq.texas.gov/oce/eer/index.cfm?fuseaction=main.getDetails&amp;target=451987" TargetMode="External"/><Relationship Id="rId253" Type="http://schemas.openxmlformats.org/officeDocument/2006/relationships/hyperlink" Target="https://www2.tceq.texas.gov/oce/eer/index.cfm?fuseaction=main.getDetails&amp;target=451987" TargetMode="External"/><Relationship Id="rId274" Type="http://schemas.openxmlformats.org/officeDocument/2006/relationships/hyperlink" Target="https://www2.tceq.texas.gov/oce/eer/index.cfm?fuseaction=main.getDetails&amp;target=451383" TargetMode="External"/><Relationship Id="rId27" Type="http://schemas.openxmlformats.org/officeDocument/2006/relationships/hyperlink" Target="https://www2.tceq.texas.gov/oce/eer/index.cfm?fuseaction=main.getDetails&amp;target=452117" TargetMode="External"/><Relationship Id="rId48" Type="http://schemas.openxmlformats.org/officeDocument/2006/relationships/hyperlink" Target="https://www2.tceq.texas.gov/oce/eer/index.cfm?fuseaction=main.getDetails&amp;target=452109" TargetMode="External"/><Relationship Id="rId69" Type="http://schemas.openxmlformats.org/officeDocument/2006/relationships/hyperlink" Target="https://www2.tceq.texas.gov/oce/eer/index.cfm?fuseaction=main.getDetails&amp;target=452104" TargetMode="External"/><Relationship Id="rId113" Type="http://schemas.openxmlformats.org/officeDocument/2006/relationships/hyperlink" Target="https://www2.tceq.texas.gov/oce/eer/index.cfm?fuseaction=main.getDetails&amp;target=452094" TargetMode="External"/><Relationship Id="rId134" Type="http://schemas.openxmlformats.org/officeDocument/2006/relationships/hyperlink" Target="https://www2.tceq.texas.gov/oce/eer/index.cfm?fuseaction=main.getDetails&amp;target=452088" TargetMode="External"/><Relationship Id="rId80" Type="http://schemas.openxmlformats.org/officeDocument/2006/relationships/hyperlink" Target="https://www2.tceq.texas.gov/oce/eer/index.cfm?fuseaction=main.getDetails&amp;target=452103" TargetMode="External"/><Relationship Id="rId155" Type="http://schemas.openxmlformats.org/officeDocument/2006/relationships/hyperlink" Target="https://www2.tceq.texas.gov/oce/eer/index.cfm?fuseaction=main.getDetails&amp;target=452036" TargetMode="External"/><Relationship Id="rId176" Type="http://schemas.openxmlformats.org/officeDocument/2006/relationships/hyperlink" Target="https://www2.tceq.texas.gov/oce/eer/index.cfm?fuseaction=main.getDetails&amp;target=451997" TargetMode="External"/><Relationship Id="rId197" Type="http://schemas.openxmlformats.org/officeDocument/2006/relationships/hyperlink" Target="https://www2.tceq.texas.gov/oce/eer/index.cfm?fuseaction=main.getDetails&amp;target=451995" TargetMode="External"/><Relationship Id="rId201" Type="http://schemas.openxmlformats.org/officeDocument/2006/relationships/hyperlink" Target="https://www2.tceq.texas.gov/oce/eer/index.cfm?fuseaction=main.getDetails&amp;target=451991" TargetMode="External"/><Relationship Id="rId222" Type="http://schemas.openxmlformats.org/officeDocument/2006/relationships/hyperlink" Target="https://www2.tceq.texas.gov/oce/eer/index.cfm?fuseaction=main.getDetails&amp;target=451987" TargetMode="External"/><Relationship Id="rId243" Type="http://schemas.openxmlformats.org/officeDocument/2006/relationships/hyperlink" Target="https://www2.tceq.texas.gov/oce/eer/index.cfm?fuseaction=main.getDetails&amp;target=451987" TargetMode="External"/><Relationship Id="rId264" Type="http://schemas.openxmlformats.org/officeDocument/2006/relationships/hyperlink" Target="https://www2.tceq.texas.gov/oce/eer/index.cfm?fuseaction=main.getDetails&amp;target=451799" TargetMode="External"/><Relationship Id="rId17" Type="http://schemas.openxmlformats.org/officeDocument/2006/relationships/hyperlink" Target="https://www2.tceq.texas.gov/oce/eer/index.cfm?fuseaction=main.getDetails&amp;target=452122" TargetMode="External"/><Relationship Id="rId38" Type="http://schemas.openxmlformats.org/officeDocument/2006/relationships/hyperlink" Target="https://www2.tceq.texas.gov/oce/eer/index.cfm?fuseaction=main.getDetails&amp;target=452112" TargetMode="External"/><Relationship Id="rId59" Type="http://schemas.openxmlformats.org/officeDocument/2006/relationships/hyperlink" Target="https://www2.tceq.texas.gov/oce/eer/index.cfm?fuseaction=main.getDetails&amp;target=452105" TargetMode="External"/><Relationship Id="rId103" Type="http://schemas.openxmlformats.org/officeDocument/2006/relationships/hyperlink" Target="https://www2.tceq.texas.gov/oce/eer/index.cfm?fuseaction=main.getDetails&amp;target=452097" TargetMode="External"/><Relationship Id="rId124" Type="http://schemas.openxmlformats.org/officeDocument/2006/relationships/hyperlink" Target="https://www2.tceq.texas.gov/oce/eer/index.cfm?fuseaction=main.getDetails&amp;target=452091" TargetMode="External"/><Relationship Id="rId70" Type="http://schemas.openxmlformats.org/officeDocument/2006/relationships/hyperlink" Target="https://www2.tceq.texas.gov/oce/eer/index.cfm?fuseaction=main.getDetails&amp;target=452104" TargetMode="External"/><Relationship Id="rId91" Type="http://schemas.openxmlformats.org/officeDocument/2006/relationships/hyperlink" Target="https://www2.tceq.texas.gov/oce/eer/index.cfm?fuseaction=main.getDetails&amp;target=452099" TargetMode="External"/><Relationship Id="rId145" Type="http://schemas.openxmlformats.org/officeDocument/2006/relationships/hyperlink" Target="https://www2.tceq.texas.gov/oce/eer/index.cfm?fuseaction=main.getDetails&amp;target=452060" TargetMode="External"/><Relationship Id="rId166" Type="http://schemas.openxmlformats.org/officeDocument/2006/relationships/hyperlink" Target="https://www2.tceq.texas.gov/oce/eer/index.cfm?fuseaction=main.getDetails&amp;target=452002" TargetMode="External"/><Relationship Id="rId187" Type="http://schemas.openxmlformats.org/officeDocument/2006/relationships/hyperlink" Target="https://www2.tceq.texas.gov/oce/eer/index.cfm?fuseaction=main.getDetails&amp;target=451997" TargetMode="External"/><Relationship Id="rId1" Type="http://schemas.openxmlformats.org/officeDocument/2006/relationships/hyperlink" Target="https://www2.tceq.texas.gov/oce/eer/index.cfm?fuseaction=main.getDetails&amp;target=452154" TargetMode="External"/><Relationship Id="rId212" Type="http://schemas.openxmlformats.org/officeDocument/2006/relationships/hyperlink" Target="https://www2.tceq.texas.gov/oce/eer/index.cfm?fuseaction=main.getDetails&amp;target=451987" TargetMode="External"/><Relationship Id="rId233" Type="http://schemas.openxmlformats.org/officeDocument/2006/relationships/hyperlink" Target="https://www2.tceq.texas.gov/oce/eer/index.cfm?fuseaction=main.getDetails&amp;target=451987" TargetMode="External"/><Relationship Id="rId254" Type="http://schemas.openxmlformats.org/officeDocument/2006/relationships/hyperlink" Target="https://www2.tceq.texas.gov/oce/eer/index.cfm?fuseaction=main.getDetails&amp;target=451987" TargetMode="External"/><Relationship Id="rId28" Type="http://schemas.openxmlformats.org/officeDocument/2006/relationships/hyperlink" Target="https://www2.tceq.texas.gov/oce/eer/index.cfm?fuseaction=main.getDetails&amp;target=452117" TargetMode="External"/><Relationship Id="rId49" Type="http://schemas.openxmlformats.org/officeDocument/2006/relationships/hyperlink" Target="https://www2.tceq.texas.gov/oce/eer/index.cfm?fuseaction=main.getDetails&amp;target=452109" TargetMode="External"/><Relationship Id="rId114" Type="http://schemas.openxmlformats.org/officeDocument/2006/relationships/hyperlink" Target="https://www2.tceq.texas.gov/oce/eer/index.cfm?fuseaction=main.getDetails&amp;target=452094" TargetMode="External"/><Relationship Id="rId275" Type="http://schemas.openxmlformats.org/officeDocument/2006/relationships/hyperlink" Target="https://www2.tceq.texas.gov/oce/eer/index.cfm?fuseaction=main.getDetails&amp;target=451383" TargetMode="External"/><Relationship Id="rId60" Type="http://schemas.openxmlformats.org/officeDocument/2006/relationships/hyperlink" Target="https://www2.tceq.texas.gov/oce/eer/index.cfm?fuseaction=main.getDetails&amp;target=452105" TargetMode="External"/><Relationship Id="rId81" Type="http://schemas.openxmlformats.org/officeDocument/2006/relationships/hyperlink" Target="https://www2.tceq.texas.gov/oce/eer/index.cfm?fuseaction=main.getDetails&amp;target=452102" TargetMode="External"/><Relationship Id="rId135" Type="http://schemas.openxmlformats.org/officeDocument/2006/relationships/hyperlink" Target="https://www2.tceq.texas.gov/oce/eer/index.cfm?fuseaction=main.getDetails&amp;target=452088" TargetMode="External"/><Relationship Id="rId156" Type="http://schemas.openxmlformats.org/officeDocument/2006/relationships/hyperlink" Target="https://www2.tceq.texas.gov/oce/eer/index.cfm?fuseaction=main.getDetails&amp;target=452036" TargetMode="External"/><Relationship Id="rId177" Type="http://schemas.openxmlformats.org/officeDocument/2006/relationships/hyperlink" Target="https://www2.tceq.texas.gov/oce/eer/index.cfm?fuseaction=main.getDetails&amp;target=451997" TargetMode="External"/><Relationship Id="rId198" Type="http://schemas.openxmlformats.org/officeDocument/2006/relationships/hyperlink" Target="https://www2.tceq.texas.gov/oce/eer/index.cfm?fuseaction=main.getDetails&amp;target=451995" TargetMode="External"/><Relationship Id="rId202" Type="http://schemas.openxmlformats.org/officeDocument/2006/relationships/hyperlink" Target="https://www2.tceq.texas.gov/oce/eer/index.cfm?fuseaction=main.getDetails&amp;target=451988" TargetMode="External"/><Relationship Id="rId223" Type="http://schemas.openxmlformats.org/officeDocument/2006/relationships/hyperlink" Target="https://www2.tceq.texas.gov/oce/eer/index.cfm?fuseaction=main.getDetails&amp;target=451987" TargetMode="External"/><Relationship Id="rId244" Type="http://schemas.openxmlformats.org/officeDocument/2006/relationships/hyperlink" Target="https://www2.tceq.texas.gov/oce/eer/index.cfm?fuseaction=main.getDetails&amp;target=451987" TargetMode="External"/><Relationship Id="rId18" Type="http://schemas.openxmlformats.org/officeDocument/2006/relationships/hyperlink" Target="https://www2.tceq.texas.gov/oce/eer/index.cfm?fuseaction=main.getDetails&amp;target=452121" TargetMode="External"/><Relationship Id="rId39" Type="http://schemas.openxmlformats.org/officeDocument/2006/relationships/hyperlink" Target="https://www2.tceq.texas.gov/oce/eer/index.cfm?fuseaction=main.getDetails&amp;target=452111" TargetMode="External"/><Relationship Id="rId265" Type="http://schemas.openxmlformats.org/officeDocument/2006/relationships/hyperlink" Target="https://www2.tceq.texas.gov/oce/eer/index.cfm?fuseaction=main.getDetails&amp;target=451799" TargetMode="External"/><Relationship Id="rId50" Type="http://schemas.openxmlformats.org/officeDocument/2006/relationships/hyperlink" Target="https://www2.tceq.texas.gov/oce/eer/index.cfm?fuseaction=main.getDetails&amp;target=452108" TargetMode="External"/><Relationship Id="rId104" Type="http://schemas.openxmlformats.org/officeDocument/2006/relationships/hyperlink" Target="https://www2.tceq.texas.gov/oce/eer/index.cfm?fuseaction=main.getDetails&amp;target=452096" TargetMode="External"/><Relationship Id="rId125" Type="http://schemas.openxmlformats.org/officeDocument/2006/relationships/hyperlink" Target="https://www2.tceq.texas.gov/oce/eer/index.cfm?fuseaction=main.getDetails&amp;target=452091" TargetMode="External"/><Relationship Id="rId146" Type="http://schemas.openxmlformats.org/officeDocument/2006/relationships/hyperlink" Target="https://www2.tceq.texas.gov/oce/eer/index.cfm?fuseaction=main.getDetails&amp;target=452060" TargetMode="External"/><Relationship Id="rId167" Type="http://schemas.openxmlformats.org/officeDocument/2006/relationships/hyperlink" Target="https://www2.tceq.texas.gov/oce/eer/index.cfm?fuseaction=main.getDetails&amp;target=452002" TargetMode="External"/><Relationship Id="rId188" Type="http://schemas.openxmlformats.org/officeDocument/2006/relationships/hyperlink" Target="https://www2.tceq.texas.gov/oce/eer/index.cfm?fuseaction=main.getDetails&amp;target=451997" TargetMode="External"/><Relationship Id="rId71" Type="http://schemas.openxmlformats.org/officeDocument/2006/relationships/hyperlink" Target="https://www2.tceq.texas.gov/oce/eer/index.cfm?fuseaction=main.getDetails&amp;target=452104" TargetMode="External"/><Relationship Id="rId92" Type="http://schemas.openxmlformats.org/officeDocument/2006/relationships/hyperlink" Target="https://www2.tceq.texas.gov/oce/eer/index.cfm?fuseaction=main.getDetails&amp;target=452099" TargetMode="External"/><Relationship Id="rId213" Type="http://schemas.openxmlformats.org/officeDocument/2006/relationships/hyperlink" Target="https://www2.tceq.texas.gov/oce/eer/index.cfm?fuseaction=main.getDetails&amp;target=451987" TargetMode="External"/><Relationship Id="rId234" Type="http://schemas.openxmlformats.org/officeDocument/2006/relationships/hyperlink" Target="https://www2.tceq.texas.gov/oce/eer/index.cfm?fuseaction=main.getDetails&amp;target=451987" TargetMode="External"/><Relationship Id="rId2" Type="http://schemas.openxmlformats.org/officeDocument/2006/relationships/hyperlink" Target="https://www2.tceq.texas.gov/oce/eer/index.cfm?fuseaction=main.getDetails&amp;target=452152" TargetMode="External"/><Relationship Id="rId29" Type="http://schemas.openxmlformats.org/officeDocument/2006/relationships/hyperlink" Target="https://www2.tceq.texas.gov/oce/eer/index.cfm?fuseaction=main.getDetails&amp;target=452115" TargetMode="External"/><Relationship Id="rId255" Type="http://schemas.openxmlformats.org/officeDocument/2006/relationships/hyperlink" Target="https://www2.tceq.texas.gov/oce/eer/index.cfm?fuseaction=main.getDetails&amp;target=451987" TargetMode="External"/><Relationship Id="rId40" Type="http://schemas.openxmlformats.org/officeDocument/2006/relationships/hyperlink" Target="https://www2.tceq.texas.gov/oce/eer/index.cfm?fuseaction=main.getDetails&amp;target=452111" TargetMode="External"/><Relationship Id="rId115" Type="http://schemas.openxmlformats.org/officeDocument/2006/relationships/hyperlink" Target="https://www2.tceq.texas.gov/oce/eer/index.cfm?fuseaction=main.getDetails&amp;target=452093" TargetMode="External"/><Relationship Id="rId136" Type="http://schemas.openxmlformats.org/officeDocument/2006/relationships/hyperlink" Target="https://www2.tceq.texas.gov/oce/eer/index.cfm?fuseaction=main.getDetails&amp;target=452060" TargetMode="External"/><Relationship Id="rId157" Type="http://schemas.openxmlformats.org/officeDocument/2006/relationships/hyperlink" Target="https://www2.tceq.texas.gov/oce/eer/index.cfm?fuseaction=main.getDetails&amp;target=452036" TargetMode="External"/><Relationship Id="rId178" Type="http://schemas.openxmlformats.org/officeDocument/2006/relationships/hyperlink" Target="https://www2.tceq.texas.gov/oce/eer/index.cfm?fuseaction=main.getDetails&amp;target=451997" TargetMode="External"/><Relationship Id="rId61" Type="http://schemas.openxmlformats.org/officeDocument/2006/relationships/hyperlink" Target="https://www2.tceq.texas.gov/oce/eer/index.cfm?fuseaction=main.getDetails&amp;target=452105" TargetMode="External"/><Relationship Id="rId82" Type="http://schemas.openxmlformats.org/officeDocument/2006/relationships/hyperlink" Target="https://www2.tceq.texas.gov/oce/eer/index.cfm?fuseaction=main.getDetails&amp;target=452102" TargetMode="External"/><Relationship Id="rId199" Type="http://schemas.openxmlformats.org/officeDocument/2006/relationships/hyperlink" Target="https://www2.tceq.texas.gov/oce/eer/index.cfm?fuseaction=main.getDetails&amp;target=451991" TargetMode="External"/><Relationship Id="rId203" Type="http://schemas.openxmlformats.org/officeDocument/2006/relationships/hyperlink" Target="https://www2.tceq.texas.gov/oce/eer/index.cfm?fuseaction=main.getDetails&amp;target=451988" TargetMode="External"/><Relationship Id="rId19" Type="http://schemas.openxmlformats.org/officeDocument/2006/relationships/hyperlink" Target="https://www2.tceq.texas.gov/oce/eer/index.cfm?fuseaction=main.getDetails&amp;target=452121" TargetMode="External"/><Relationship Id="rId224" Type="http://schemas.openxmlformats.org/officeDocument/2006/relationships/hyperlink" Target="https://www2.tceq.texas.gov/oce/eer/index.cfm?fuseaction=main.getDetails&amp;target=451987" TargetMode="External"/><Relationship Id="rId245" Type="http://schemas.openxmlformats.org/officeDocument/2006/relationships/hyperlink" Target="https://www2.tceq.texas.gov/oce/eer/index.cfm?fuseaction=main.getDetails&amp;target=451987" TargetMode="External"/><Relationship Id="rId266" Type="http://schemas.openxmlformats.org/officeDocument/2006/relationships/hyperlink" Target="https://www2.tceq.texas.gov/oce/eer/index.cfm?fuseaction=main.getDetails&amp;target=451383" TargetMode="External"/><Relationship Id="rId30" Type="http://schemas.openxmlformats.org/officeDocument/2006/relationships/hyperlink" Target="https://www2.tceq.texas.gov/oce/eer/index.cfm?fuseaction=main.getDetails&amp;target=452115" TargetMode="External"/><Relationship Id="rId105" Type="http://schemas.openxmlformats.org/officeDocument/2006/relationships/hyperlink" Target="https://www2.tceq.texas.gov/oce/eer/index.cfm?fuseaction=main.getDetails&amp;target=452096" TargetMode="External"/><Relationship Id="rId126" Type="http://schemas.openxmlformats.org/officeDocument/2006/relationships/hyperlink" Target="https://www2.tceq.texas.gov/oce/eer/index.cfm?fuseaction=main.getDetails&amp;target=452090" TargetMode="External"/><Relationship Id="rId147" Type="http://schemas.openxmlformats.org/officeDocument/2006/relationships/hyperlink" Target="https://www2.tceq.texas.gov/oce/eer/index.cfm?fuseaction=main.getDetails&amp;target=452060" TargetMode="External"/><Relationship Id="rId168" Type="http://schemas.openxmlformats.org/officeDocument/2006/relationships/hyperlink" Target="https://www2.tceq.texas.gov/oce/eer/index.cfm?fuseaction=main.getDetails&amp;target=451997" TargetMode="External"/><Relationship Id="rId51" Type="http://schemas.openxmlformats.org/officeDocument/2006/relationships/hyperlink" Target="https://www2.tceq.texas.gov/oce/eer/index.cfm?fuseaction=main.getDetails&amp;target=452108" TargetMode="External"/><Relationship Id="rId72" Type="http://schemas.openxmlformats.org/officeDocument/2006/relationships/hyperlink" Target="https://www2.tceq.texas.gov/oce/eer/index.cfm?fuseaction=main.getDetails&amp;target=452104" TargetMode="External"/><Relationship Id="rId93" Type="http://schemas.openxmlformats.org/officeDocument/2006/relationships/hyperlink" Target="https://www2.tceq.texas.gov/oce/eer/index.cfm?fuseaction=main.getDetails&amp;target=452099" TargetMode="External"/><Relationship Id="rId189" Type="http://schemas.openxmlformats.org/officeDocument/2006/relationships/hyperlink" Target="https://www2.tceq.texas.gov/oce/eer/index.cfm?fuseaction=main.getDetails&amp;target=451997" TargetMode="External"/><Relationship Id="rId3" Type="http://schemas.openxmlformats.org/officeDocument/2006/relationships/hyperlink" Target="https://www2.tceq.texas.gov/oce/eer/index.cfm?fuseaction=main.getDetails&amp;target=452147" TargetMode="External"/><Relationship Id="rId214" Type="http://schemas.openxmlformats.org/officeDocument/2006/relationships/hyperlink" Target="https://www2.tceq.texas.gov/oce/eer/index.cfm?fuseaction=main.getDetails&amp;target=451987" TargetMode="External"/><Relationship Id="rId235" Type="http://schemas.openxmlformats.org/officeDocument/2006/relationships/hyperlink" Target="https://www2.tceq.texas.gov/oce/eer/index.cfm?fuseaction=main.getDetails&amp;target=451987" TargetMode="External"/><Relationship Id="rId256" Type="http://schemas.openxmlformats.org/officeDocument/2006/relationships/hyperlink" Target="https://www2.tceq.texas.gov/oce/eer/index.cfm?fuseaction=main.getDetails&amp;target=451987" TargetMode="External"/><Relationship Id="rId116" Type="http://schemas.openxmlformats.org/officeDocument/2006/relationships/hyperlink" Target="https://www2.tceq.texas.gov/oce/eer/index.cfm?fuseaction=main.getDetails&amp;target=452093" TargetMode="External"/><Relationship Id="rId137" Type="http://schemas.openxmlformats.org/officeDocument/2006/relationships/hyperlink" Target="https://www2.tceq.texas.gov/oce/eer/index.cfm?fuseaction=main.getDetails&amp;target=452060" TargetMode="External"/><Relationship Id="rId158" Type="http://schemas.openxmlformats.org/officeDocument/2006/relationships/hyperlink" Target="https://www2.tceq.texas.gov/oce/eer/index.cfm?fuseaction=main.getDetails&amp;target=452036" TargetMode="External"/><Relationship Id="rId20" Type="http://schemas.openxmlformats.org/officeDocument/2006/relationships/hyperlink" Target="https://www2.tceq.texas.gov/oce/eer/index.cfm?fuseaction=main.getDetails&amp;target=452121" TargetMode="External"/><Relationship Id="rId41" Type="http://schemas.openxmlformats.org/officeDocument/2006/relationships/hyperlink" Target="https://www2.tceq.texas.gov/oce/eer/index.cfm?fuseaction=main.getDetails&amp;target=452111" TargetMode="External"/><Relationship Id="rId62" Type="http://schemas.openxmlformats.org/officeDocument/2006/relationships/hyperlink" Target="https://www2.tceq.texas.gov/oce/eer/index.cfm?fuseaction=main.getDetails&amp;target=452105" TargetMode="External"/><Relationship Id="rId83" Type="http://schemas.openxmlformats.org/officeDocument/2006/relationships/hyperlink" Target="https://www2.tceq.texas.gov/oce/eer/index.cfm?fuseaction=main.getDetails&amp;target=452102" TargetMode="External"/><Relationship Id="rId179" Type="http://schemas.openxmlformats.org/officeDocument/2006/relationships/hyperlink" Target="https://www2.tceq.texas.gov/oce/eer/index.cfm?fuseaction=main.getDetails&amp;target=451997" TargetMode="External"/><Relationship Id="rId190" Type="http://schemas.openxmlformats.org/officeDocument/2006/relationships/hyperlink" Target="https://www2.tceq.texas.gov/oce/eer/index.cfm?fuseaction=main.getDetails&amp;target=451997" TargetMode="External"/><Relationship Id="rId204" Type="http://schemas.openxmlformats.org/officeDocument/2006/relationships/hyperlink" Target="https://www2.tceq.texas.gov/oce/eer/index.cfm?fuseaction=main.getDetails&amp;target=451988" TargetMode="External"/><Relationship Id="rId225" Type="http://schemas.openxmlformats.org/officeDocument/2006/relationships/hyperlink" Target="https://www2.tceq.texas.gov/oce/eer/index.cfm?fuseaction=main.getDetails&amp;target=451987" TargetMode="External"/><Relationship Id="rId246" Type="http://schemas.openxmlformats.org/officeDocument/2006/relationships/hyperlink" Target="https://www2.tceq.texas.gov/oce/eer/index.cfm?fuseaction=main.getDetails&amp;target=451987" TargetMode="External"/><Relationship Id="rId267" Type="http://schemas.openxmlformats.org/officeDocument/2006/relationships/hyperlink" Target="https://www2.tceq.texas.gov/oce/eer/index.cfm?fuseaction=main.getDetails&amp;target=451383" TargetMode="External"/><Relationship Id="rId106" Type="http://schemas.openxmlformats.org/officeDocument/2006/relationships/hyperlink" Target="https://www2.tceq.texas.gov/oce/eer/index.cfm?fuseaction=main.getDetails&amp;target=452096" TargetMode="External"/><Relationship Id="rId127" Type="http://schemas.openxmlformats.org/officeDocument/2006/relationships/hyperlink" Target="https://www2.tceq.texas.gov/oce/eer/index.cfm?fuseaction=main.getDetails&amp;target=452090" TargetMode="External"/><Relationship Id="rId10" Type="http://schemas.openxmlformats.org/officeDocument/2006/relationships/hyperlink" Target="https://www2.tceq.texas.gov/oce/eer/index.cfm?fuseaction=main.getDetails&amp;target=452137" TargetMode="External"/><Relationship Id="rId31" Type="http://schemas.openxmlformats.org/officeDocument/2006/relationships/hyperlink" Target="https://www2.tceq.texas.gov/oce/eer/index.cfm?fuseaction=main.getDetails&amp;target=452114" TargetMode="External"/><Relationship Id="rId52" Type="http://schemas.openxmlformats.org/officeDocument/2006/relationships/hyperlink" Target="https://www2.tceq.texas.gov/oce/eer/index.cfm?fuseaction=main.getDetails&amp;target=452108" TargetMode="External"/><Relationship Id="rId73" Type="http://schemas.openxmlformats.org/officeDocument/2006/relationships/hyperlink" Target="https://www2.tceq.texas.gov/oce/eer/index.cfm?fuseaction=main.getDetails&amp;target=452104" TargetMode="External"/><Relationship Id="rId94" Type="http://schemas.openxmlformats.org/officeDocument/2006/relationships/hyperlink" Target="https://www2.tceq.texas.gov/oce/eer/index.cfm?fuseaction=main.getDetails&amp;target=452099" TargetMode="External"/><Relationship Id="rId148" Type="http://schemas.openxmlformats.org/officeDocument/2006/relationships/hyperlink" Target="https://www2.tceq.texas.gov/oce/eer/index.cfm?fuseaction=main.getDetails&amp;target=452060" TargetMode="External"/><Relationship Id="rId169" Type="http://schemas.openxmlformats.org/officeDocument/2006/relationships/hyperlink" Target="https://www2.tceq.texas.gov/oce/eer/index.cfm?fuseaction=main.getDetails&amp;target=451997" TargetMode="External"/><Relationship Id="rId4" Type="http://schemas.openxmlformats.org/officeDocument/2006/relationships/hyperlink" Target="https://www2.tceq.texas.gov/oce/eer/index.cfm?fuseaction=main.getDetails&amp;target=452145" TargetMode="External"/><Relationship Id="rId180" Type="http://schemas.openxmlformats.org/officeDocument/2006/relationships/hyperlink" Target="https://www2.tceq.texas.gov/oce/eer/index.cfm?fuseaction=main.getDetails&amp;target=451997" TargetMode="External"/><Relationship Id="rId215" Type="http://schemas.openxmlformats.org/officeDocument/2006/relationships/hyperlink" Target="https://www2.tceq.texas.gov/oce/eer/index.cfm?fuseaction=main.getDetails&amp;target=451987" TargetMode="External"/><Relationship Id="rId236" Type="http://schemas.openxmlformats.org/officeDocument/2006/relationships/hyperlink" Target="https://www2.tceq.texas.gov/oce/eer/index.cfm?fuseaction=main.getDetails&amp;target=451987" TargetMode="External"/><Relationship Id="rId257" Type="http://schemas.openxmlformats.org/officeDocument/2006/relationships/hyperlink" Target="https://www2.tceq.texas.gov/oce/eer/index.cfm?fuseaction=main.getDetails&amp;target=451987" TargetMode="External"/><Relationship Id="rId42" Type="http://schemas.openxmlformats.org/officeDocument/2006/relationships/hyperlink" Target="https://www2.tceq.texas.gov/oce/eer/index.cfm?fuseaction=main.getDetails&amp;target=452110" TargetMode="External"/><Relationship Id="rId84" Type="http://schemas.openxmlformats.org/officeDocument/2006/relationships/hyperlink" Target="https://www2.tceq.texas.gov/oce/eer/index.cfm?fuseaction=main.getDetails&amp;target=452101" TargetMode="External"/><Relationship Id="rId138" Type="http://schemas.openxmlformats.org/officeDocument/2006/relationships/hyperlink" Target="https://www2.tceq.texas.gov/oce/eer/index.cfm?fuseaction=main.getDetails&amp;target=452060" TargetMode="External"/><Relationship Id="rId191" Type="http://schemas.openxmlformats.org/officeDocument/2006/relationships/hyperlink" Target="https://www2.tceq.texas.gov/oce/eer/index.cfm?fuseaction=main.getDetails&amp;target=451997" TargetMode="External"/><Relationship Id="rId205" Type="http://schemas.openxmlformats.org/officeDocument/2006/relationships/hyperlink" Target="https://www2.tceq.texas.gov/oce/eer/index.cfm?fuseaction=main.getDetails&amp;target=451988" TargetMode="External"/><Relationship Id="rId247" Type="http://schemas.openxmlformats.org/officeDocument/2006/relationships/hyperlink" Target="https://www2.tceq.texas.gov/oce/eer/index.cfm?fuseaction=main.getDetails&amp;target=451987" TargetMode="External"/><Relationship Id="rId107" Type="http://schemas.openxmlformats.org/officeDocument/2006/relationships/hyperlink" Target="https://www2.tceq.texas.gov/oce/eer/index.cfm?fuseaction=main.getDetails&amp;target=452095" TargetMode="External"/><Relationship Id="rId11" Type="http://schemas.openxmlformats.org/officeDocument/2006/relationships/hyperlink" Target="https://www2.tceq.texas.gov/oce/eer/index.cfm?fuseaction=main.getDetails&amp;target=452124" TargetMode="External"/><Relationship Id="rId53" Type="http://schemas.openxmlformats.org/officeDocument/2006/relationships/hyperlink" Target="https://www2.tceq.texas.gov/oce/eer/index.cfm?fuseaction=main.getDetails&amp;target=452108" TargetMode="External"/><Relationship Id="rId149" Type="http://schemas.openxmlformats.org/officeDocument/2006/relationships/hyperlink" Target="https://www2.tceq.texas.gov/oce/eer/index.cfm?fuseaction=main.getDetails&amp;target=452060"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2.tceq.texas.gov/oce/eer/index.cfm?fuseaction=main.getDetails&amp;target=452120" TargetMode="External"/><Relationship Id="rId18" Type="http://schemas.openxmlformats.org/officeDocument/2006/relationships/hyperlink" Target="https://www2.tceq.texas.gov/oce/eer/index.cfm?fuseaction=main.getDetails&amp;target=452113" TargetMode="External"/><Relationship Id="rId26" Type="http://schemas.openxmlformats.org/officeDocument/2006/relationships/hyperlink" Target="https://www2.tceq.texas.gov/oce/eer/index.cfm?fuseaction=main.getDetails&amp;target=452105" TargetMode="External"/><Relationship Id="rId39" Type="http://schemas.openxmlformats.org/officeDocument/2006/relationships/hyperlink" Target="https://www2.tceq.texas.gov/oce/eer/index.cfm?fuseaction=main.getDetails&amp;target=452092" TargetMode="External"/><Relationship Id="rId21" Type="http://schemas.openxmlformats.org/officeDocument/2006/relationships/hyperlink" Target="https://www2.tceq.texas.gov/oce/eer/index.cfm?fuseaction=main.getDetails&amp;target=452110" TargetMode="External"/><Relationship Id="rId34" Type="http://schemas.openxmlformats.org/officeDocument/2006/relationships/hyperlink" Target="https://www2.tceq.texas.gov/oce/eer/index.cfm?fuseaction=main.getDetails&amp;target=452097" TargetMode="External"/><Relationship Id="rId42" Type="http://schemas.openxmlformats.org/officeDocument/2006/relationships/hyperlink" Target="https://www2.tceq.texas.gov/oce/eer/index.cfm?fuseaction=main.getDetails&amp;target=452089" TargetMode="External"/><Relationship Id="rId47" Type="http://schemas.openxmlformats.org/officeDocument/2006/relationships/hyperlink" Target="https://www2.tceq.texas.gov/oce/eer/index.cfm?fuseaction=main.getDetails&amp;target=452036" TargetMode="External"/><Relationship Id="rId50" Type="http://schemas.openxmlformats.org/officeDocument/2006/relationships/hyperlink" Target="https://www2.tceq.texas.gov/oce/eer/index.cfm?fuseaction=main.getDetails&amp;target=452002" TargetMode="External"/><Relationship Id="rId55" Type="http://schemas.openxmlformats.org/officeDocument/2006/relationships/hyperlink" Target="https://www2.tceq.texas.gov/oce/eer/index.cfm?fuseaction=main.getDetails&amp;target=451988" TargetMode="External"/><Relationship Id="rId7" Type="http://schemas.openxmlformats.org/officeDocument/2006/relationships/hyperlink" Target="https://www2.tceq.texas.gov/oce/eer/index.cfm?fuseaction=main.getDetails&amp;target=452142" TargetMode="External"/><Relationship Id="rId2" Type="http://schemas.openxmlformats.org/officeDocument/2006/relationships/hyperlink" Target="https://www2.tceq.texas.gov/oce/eer/index.cfm?fuseaction=main.getDetails&amp;target=452152" TargetMode="External"/><Relationship Id="rId16" Type="http://schemas.openxmlformats.org/officeDocument/2006/relationships/hyperlink" Target="https://www2.tceq.texas.gov/oce/eer/index.cfm?fuseaction=main.getDetails&amp;target=452115" TargetMode="External"/><Relationship Id="rId29" Type="http://schemas.openxmlformats.org/officeDocument/2006/relationships/hyperlink" Target="https://www2.tceq.texas.gov/oce/eer/index.cfm?fuseaction=main.getDetails&amp;target=452102" TargetMode="External"/><Relationship Id="rId11" Type="http://schemas.openxmlformats.org/officeDocument/2006/relationships/hyperlink" Target="https://www2.tceq.texas.gov/oce/eer/index.cfm?fuseaction=main.getDetails&amp;target=452122" TargetMode="External"/><Relationship Id="rId24" Type="http://schemas.openxmlformats.org/officeDocument/2006/relationships/hyperlink" Target="https://www2.tceq.texas.gov/oce/eer/index.cfm?fuseaction=main.getDetails&amp;target=452107" TargetMode="External"/><Relationship Id="rId32" Type="http://schemas.openxmlformats.org/officeDocument/2006/relationships/hyperlink" Target="https://www2.tceq.texas.gov/oce/eer/index.cfm?fuseaction=main.getDetails&amp;target=452099" TargetMode="External"/><Relationship Id="rId37" Type="http://schemas.openxmlformats.org/officeDocument/2006/relationships/hyperlink" Target="https://www2.tceq.texas.gov/oce/eer/index.cfm?fuseaction=main.getDetails&amp;target=452094" TargetMode="External"/><Relationship Id="rId40" Type="http://schemas.openxmlformats.org/officeDocument/2006/relationships/hyperlink" Target="https://www2.tceq.texas.gov/oce/eer/index.cfm?fuseaction=main.getDetails&amp;target=452091" TargetMode="External"/><Relationship Id="rId45" Type="http://schemas.openxmlformats.org/officeDocument/2006/relationships/hyperlink" Target="https://www2.tceq.texas.gov/oce/eer/index.cfm?fuseaction=main.getDetails&amp;target=452048" TargetMode="External"/><Relationship Id="rId53" Type="http://schemas.openxmlformats.org/officeDocument/2006/relationships/hyperlink" Target="https://www2.tceq.texas.gov/oce/eer/index.cfm?fuseaction=main.getDetails&amp;target=451995" TargetMode="External"/><Relationship Id="rId58" Type="http://schemas.openxmlformats.org/officeDocument/2006/relationships/hyperlink" Target="https://www2.tceq.texas.gov/oce/eer/index.cfm?fuseaction=main.getDetails&amp;target=451890" TargetMode="External"/><Relationship Id="rId5" Type="http://schemas.openxmlformats.org/officeDocument/2006/relationships/hyperlink" Target="https://www2.tceq.texas.gov/oce/eer/index.cfm?fuseaction=main.getDetails&amp;target=452144" TargetMode="External"/><Relationship Id="rId19" Type="http://schemas.openxmlformats.org/officeDocument/2006/relationships/hyperlink" Target="https://www2.tceq.texas.gov/oce/eer/index.cfm?fuseaction=main.getDetails&amp;target=452112" TargetMode="External"/><Relationship Id="rId4" Type="http://schemas.openxmlformats.org/officeDocument/2006/relationships/hyperlink" Target="https://www2.tceq.texas.gov/oce/eer/index.cfm?fuseaction=main.getDetails&amp;target=452145" TargetMode="External"/><Relationship Id="rId9" Type="http://schemas.openxmlformats.org/officeDocument/2006/relationships/hyperlink" Target="https://www2.tceq.texas.gov/oce/eer/index.cfm?fuseaction=main.getDetails&amp;target=452124" TargetMode="External"/><Relationship Id="rId14" Type="http://schemas.openxmlformats.org/officeDocument/2006/relationships/hyperlink" Target="https://www2.tceq.texas.gov/oce/eer/index.cfm?fuseaction=main.getDetails&amp;target=452119" TargetMode="External"/><Relationship Id="rId22" Type="http://schemas.openxmlformats.org/officeDocument/2006/relationships/hyperlink" Target="https://www2.tceq.texas.gov/oce/eer/index.cfm?fuseaction=main.getDetails&amp;target=452109" TargetMode="External"/><Relationship Id="rId27" Type="http://schemas.openxmlformats.org/officeDocument/2006/relationships/hyperlink" Target="https://www2.tceq.texas.gov/oce/eer/index.cfm?fuseaction=main.getDetails&amp;target=452104" TargetMode="External"/><Relationship Id="rId30" Type="http://schemas.openxmlformats.org/officeDocument/2006/relationships/hyperlink" Target="https://www2.tceq.texas.gov/oce/eer/index.cfm?fuseaction=main.getDetails&amp;target=452101" TargetMode="External"/><Relationship Id="rId35" Type="http://schemas.openxmlformats.org/officeDocument/2006/relationships/hyperlink" Target="https://www2.tceq.texas.gov/oce/eer/index.cfm?fuseaction=main.getDetails&amp;target=452096" TargetMode="External"/><Relationship Id="rId43" Type="http://schemas.openxmlformats.org/officeDocument/2006/relationships/hyperlink" Target="https://www2.tceq.texas.gov/oce/eer/index.cfm?fuseaction=main.getDetails&amp;target=452088" TargetMode="External"/><Relationship Id="rId48" Type="http://schemas.openxmlformats.org/officeDocument/2006/relationships/hyperlink" Target="https://www2.tceq.texas.gov/oce/eer/index.cfm?fuseaction=main.getDetails&amp;target=452024" TargetMode="External"/><Relationship Id="rId56" Type="http://schemas.openxmlformats.org/officeDocument/2006/relationships/hyperlink" Target="https://www2.tceq.texas.gov/oce/eer/index.cfm?fuseaction=main.getDetails&amp;target=451987" TargetMode="External"/><Relationship Id="rId8" Type="http://schemas.openxmlformats.org/officeDocument/2006/relationships/hyperlink" Target="https://www2.tceq.texas.gov/oce/eer/index.cfm?fuseaction=main.getDetails&amp;target=452137" TargetMode="External"/><Relationship Id="rId51" Type="http://schemas.openxmlformats.org/officeDocument/2006/relationships/hyperlink" Target="https://www2.tceq.texas.gov/oce/eer/index.cfm?fuseaction=main.getDetails&amp;target=451997" TargetMode="External"/><Relationship Id="rId3" Type="http://schemas.openxmlformats.org/officeDocument/2006/relationships/hyperlink" Target="https://www2.tceq.texas.gov/oce/eer/index.cfm?fuseaction=main.getDetails&amp;target=452147" TargetMode="External"/><Relationship Id="rId12" Type="http://schemas.openxmlformats.org/officeDocument/2006/relationships/hyperlink" Target="https://www2.tceq.texas.gov/oce/eer/index.cfm?fuseaction=main.getDetails&amp;target=452121" TargetMode="External"/><Relationship Id="rId17" Type="http://schemas.openxmlformats.org/officeDocument/2006/relationships/hyperlink" Target="https://www2.tceq.texas.gov/oce/eer/index.cfm?fuseaction=main.getDetails&amp;target=452114" TargetMode="External"/><Relationship Id="rId25" Type="http://schemas.openxmlformats.org/officeDocument/2006/relationships/hyperlink" Target="https://www2.tceq.texas.gov/oce/eer/index.cfm?fuseaction=main.getDetails&amp;target=452106" TargetMode="External"/><Relationship Id="rId33" Type="http://schemas.openxmlformats.org/officeDocument/2006/relationships/hyperlink" Target="https://www2.tceq.texas.gov/oce/eer/index.cfm?fuseaction=main.getDetails&amp;target=452098" TargetMode="External"/><Relationship Id="rId38" Type="http://schemas.openxmlformats.org/officeDocument/2006/relationships/hyperlink" Target="https://www2.tceq.texas.gov/oce/eer/index.cfm?fuseaction=main.getDetails&amp;target=452093" TargetMode="External"/><Relationship Id="rId46" Type="http://schemas.openxmlformats.org/officeDocument/2006/relationships/hyperlink" Target="https://www2.tceq.texas.gov/oce/eer/index.cfm?fuseaction=main.getDetails&amp;target=452046" TargetMode="External"/><Relationship Id="rId59" Type="http://schemas.openxmlformats.org/officeDocument/2006/relationships/hyperlink" Target="https://www2.tceq.texas.gov/oce/eer/index.cfm?fuseaction=main.getDetails&amp;target=451799" TargetMode="External"/><Relationship Id="rId20" Type="http://schemas.openxmlformats.org/officeDocument/2006/relationships/hyperlink" Target="https://www2.tceq.texas.gov/oce/eer/index.cfm?fuseaction=main.getDetails&amp;target=452111" TargetMode="External"/><Relationship Id="rId41" Type="http://schemas.openxmlformats.org/officeDocument/2006/relationships/hyperlink" Target="https://www2.tceq.texas.gov/oce/eer/index.cfm?fuseaction=main.getDetails&amp;target=452090" TargetMode="External"/><Relationship Id="rId54" Type="http://schemas.openxmlformats.org/officeDocument/2006/relationships/hyperlink" Target="https://www2.tceq.texas.gov/oce/eer/index.cfm?fuseaction=main.getDetails&amp;target=451991" TargetMode="External"/><Relationship Id="rId1" Type="http://schemas.openxmlformats.org/officeDocument/2006/relationships/hyperlink" Target="https://www2.tceq.texas.gov/oce/eer/index.cfm?fuseaction=main.getDetails&amp;target=452154" TargetMode="External"/><Relationship Id="rId6" Type="http://schemas.openxmlformats.org/officeDocument/2006/relationships/hyperlink" Target="https://www2.tceq.texas.gov/oce/eer/index.cfm?fuseaction=main.getDetails&amp;target=452143" TargetMode="External"/><Relationship Id="rId15" Type="http://schemas.openxmlformats.org/officeDocument/2006/relationships/hyperlink" Target="https://www2.tceq.texas.gov/oce/eer/index.cfm?fuseaction=main.getDetails&amp;target=452117" TargetMode="External"/><Relationship Id="rId23" Type="http://schemas.openxmlformats.org/officeDocument/2006/relationships/hyperlink" Target="https://www2.tceq.texas.gov/oce/eer/index.cfm?fuseaction=main.getDetails&amp;target=452108" TargetMode="External"/><Relationship Id="rId28" Type="http://schemas.openxmlformats.org/officeDocument/2006/relationships/hyperlink" Target="https://www2.tceq.texas.gov/oce/eer/index.cfm?fuseaction=main.getDetails&amp;target=452103" TargetMode="External"/><Relationship Id="rId36" Type="http://schemas.openxmlformats.org/officeDocument/2006/relationships/hyperlink" Target="https://www2.tceq.texas.gov/oce/eer/index.cfm?fuseaction=main.getDetails&amp;target=452095" TargetMode="External"/><Relationship Id="rId49" Type="http://schemas.openxmlformats.org/officeDocument/2006/relationships/hyperlink" Target="https://www2.tceq.texas.gov/oce/eer/index.cfm?fuseaction=main.getDetails&amp;target=452011" TargetMode="External"/><Relationship Id="rId57" Type="http://schemas.openxmlformats.org/officeDocument/2006/relationships/hyperlink" Target="https://www2.tceq.texas.gov/oce/eer/index.cfm?fuseaction=main.getDetails&amp;target=451977" TargetMode="External"/><Relationship Id="rId10" Type="http://schemas.openxmlformats.org/officeDocument/2006/relationships/hyperlink" Target="https://www2.tceq.texas.gov/oce/eer/index.cfm?fuseaction=main.getDetails&amp;target=452123" TargetMode="External"/><Relationship Id="rId31" Type="http://schemas.openxmlformats.org/officeDocument/2006/relationships/hyperlink" Target="https://www2.tceq.texas.gov/oce/eer/index.cfm?fuseaction=main.getDetails&amp;target=452100" TargetMode="External"/><Relationship Id="rId44" Type="http://schemas.openxmlformats.org/officeDocument/2006/relationships/hyperlink" Target="https://www2.tceq.texas.gov/oce/eer/index.cfm?fuseaction=main.getDetails&amp;target=452060" TargetMode="External"/><Relationship Id="rId52" Type="http://schemas.openxmlformats.org/officeDocument/2006/relationships/hyperlink" Target="https://www2.tceq.texas.gov/oce/eer/index.cfm?fuseaction=main.getDetails&amp;target=451996" TargetMode="External"/><Relationship Id="rId60" Type="http://schemas.openxmlformats.org/officeDocument/2006/relationships/hyperlink" Target="https://www2.tceq.texas.gov/oce/eer/index.cfm?fuseaction=main.getDetails&amp;target=4513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98C1D-DBE1-46C5-87A3-0E337B0666AB}">
  <dimension ref="A1:AA153"/>
  <sheetViews>
    <sheetView topLeftCell="A95" zoomScale="85" zoomScaleNormal="85" workbookViewId="0">
      <selection activeCell="A105" sqref="A105"/>
    </sheetView>
  </sheetViews>
  <sheetFormatPr baseColWidth="10" defaultColWidth="8.83203125" defaultRowHeight="15" x14ac:dyDescent="0.2"/>
  <cols>
    <col min="1" max="1" width="12.5" bestFit="1" customWidth="1"/>
    <col min="2" max="3" width="13.33203125" bestFit="1" customWidth="1"/>
    <col min="4" max="5" width="29" bestFit="1" customWidth="1"/>
    <col min="6" max="6" width="12.33203125" customWidth="1"/>
    <col min="7" max="7" width="16.1640625" bestFit="1" customWidth="1"/>
    <col min="8" max="8" width="15.5" bestFit="1" customWidth="1"/>
    <col min="9" max="9" width="15.83203125" bestFit="1" customWidth="1"/>
    <col min="10" max="10" width="19.1640625" customWidth="1"/>
    <col min="11" max="11" width="10.5" bestFit="1" customWidth="1"/>
    <col min="12" max="12" width="23.5" customWidth="1"/>
    <col min="13" max="13" width="21.1640625" bestFit="1" customWidth="1"/>
    <col min="14" max="14" width="14.1640625" customWidth="1"/>
    <col min="15" max="15" width="16.33203125" customWidth="1"/>
    <col min="16" max="16" width="9.83203125" bestFit="1" customWidth="1"/>
    <col min="17" max="17" width="14.33203125" bestFit="1" customWidth="1"/>
    <col min="18" max="18" width="11" bestFit="1" customWidth="1"/>
    <col min="19" max="19" width="27.83203125" customWidth="1"/>
    <col min="20" max="20" width="13.1640625" bestFit="1" customWidth="1"/>
    <col min="21" max="21" width="97.5" style="2" customWidth="1"/>
    <col min="22" max="22" width="77.83203125" style="2" customWidth="1"/>
    <col min="23" max="23" width="35.1640625" customWidth="1"/>
    <col min="24" max="24" width="19" bestFit="1" customWidth="1"/>
    <col min="25" max="25" width="13.5" bestFit="1" customWidth="1"/>
    <col min="26" max="26" width="20.5" bestFit="1" customWidth="1"/>
    <col min="27" max="27" width="9" bestFit="1" customWidth="1"/>
  </cols>
  <sheetData>
    <row r="1" spans="1:27" ht="16"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s="2" t="s">
        <v>20</v>
      </c>
      <c r="V1" s="2" t="s">
        <v>21</v>
      </c>
      <c r="W1" t="s">
        <v>22</v>
      </c>
      <c r="X1" t="s">
        <v>23</v>
      </c>
      <c r="Y1" t="s">
        <v>24</v>
      </c>
      <c r="Z1" t="s">
        <v>25</v>
      </c>
      <c r="AA1" t="s">
        <v>26</v>
      </c>
    </row>
    <row r="2" spans="1:27" s="4" customFormat="1" ht="64" x14ac:dyDescent="0.2">
      <c r="A2" s="3" t="s">
        <v>27</v>
      </c>
      <c r="B2" s="4" t="s">
        <v>28</v>
      </c>
      <c r="C2" s="4" t="s">
        <v>29</v>
      </c>
      <c r="D2" s="4" t="s">
        <v>30</v>
      </c>
      <c r="E2" s="4" t="s">
        <v>31</v>
      </c>
      <c r="F2" s="4">
        <v>7</v>
      </c>
      <c r="G2" s="4" t="s">
        <v>32</v>
      </c>
      <c r="H2" s="4" t="s">
        <v>33</v>
      </c>
      <c r="I2" s="4" t="s">
        <v>34</v>
      </c>
      <c r="J2" s="4" t="s">
        <v>35</v>
      </c>
      <c r="K2" s="4" t="s">
        <v>35</v>
      </c>
      <c r="L2" s="4" t="s">
        <v>36</v>
      </c>
      <c r="M2" s="4">
        <v>500</v>
      </c>
      <c r="P2" s="4" t="s">
        <v>37</v>
      </c>
      <c r="Q2" s="4">
        <v>1</v>
      </c>
      <c r="R2" s="4" t="s">
        <v>38</v>
      </c>
      <c r="S2" s="4" t="s">
        <v>39</v>
      </c>
      <c r="U2" s="5" t="s">
        <v>40</v>
      </c>
      <c r="V2" s="5" t="s">
        <v>41</v>
      </c>
      <c r="W2" s="4" t="s">
        <v>42</v>
      </c>
      <c r="X2" s="4" t="s">
        <v>43</v>
      </c>
      <c r="Y2" s="4">
        <f t="shared" ref="Y2:Y46" si="0">(H2-G2)*24</f>
        <v>26.000000000058208</v>
      </c>
      <c r="Z2" s="4">
        <f t="shared" ref="Z2:Z46" si="1">M2/Y2</f>
        <v>19.230769230726178</v>
      </c>
      <c r="AA2" s="4" t="str">
        <f t="shared" ref="AA2:AA46" si="2">IF(Z2&gt;=Q2,"Y","N")</f>
        <v>Y</v>
      </c>
    </row>
    <row r="3" spans="1:27" s="4" customFormat="1" ht="64" x14ac:dyDescent="0.2">
      <c r="A3" s="3" t="s">
        <v>44</v>
      </c>
      <c r="B3" s="4" t="s">
        <v>45</v>
      </c>
      <c r="C3" s="4" t="s">
        <v>46</v>
      </c>
      <c r="D3" s="4" t="s">
        <v>47</v>
      </c>
      <c r="E3" s="4" t="s">
        <v>48</v>
      </c>
      <c r="F3" s="4">
        <v>7</v>
      </c>
      <c r="G3" s="4" t="s">
        <v>49</v>
      </c>
      <c r="H3" s="4" t="s">
        <v>50</v>
      </c>
      <c r="I3" s="4" t="s">
        <v>34</v>
      </c>
      <c r="J3" s="4" t="s">
        <v>51</v>
      </c>
      <c r="K3" s="4" t="s">
        <v>52</v>
      </c>
      <c r="L3" s="4" t="s">
        <v>53</v>
      </c>
      <c r="M3" s="4">
        <v>5001</v>
      </c>
      <c r="P3" s="4" t="s">
        <v>37</v>
      </c>
      <c r="Q3" s="4">
        <v>0</v>
      </c>
      <c r="R3" s="4" t="s">
        <v>54</v>
      </c>
      <c r="S3" s="4" t="s">
        <v>55</v>
      </c>
      <c r="U3" s="5" t="s">
        <v>56</v>
      </c>
      <c r="V3" s="5" t="s">
        <v>57</v>
      </c>
      <c r="W3" s="4" t="s">
        <v>58</v>
      </c>
      <c r="X3" s="4" t="s">
        <v>59</v>
      </c>
      <c r="Y3" s="4">
        <f t="shared" si="0"/>
        <v>39.933333333407063</v>
      </c>
      <c r="Z3" s="4">
        <f t="shared" si="1"/>
        <v>125.2337228712212</v>
      </c>
      <c r="AA3" s="4" t="str">
        <f t="shared" si="2"/>
        <v>Y</v>
      </c>
    </row>
    <row r="4" spans="1:27" s="4" customFormat="1" ht="64" x14ac:dyDescent="0.2">
      <c r="A4" s="3" t="s">
        <v>60</v>
      </c>
      <c r="B4" s="4" t="s">
        <v>61</v>
      </c>
      <c r="C4" s="4" t="s">
        <v>62</v>
      </c>
      <c r="D4" s="4" t="s">
        <v>63</v>
      </c>
      <c r="E4" s="4" t="s">
        <v>48</v>
      </c>
      <c r="F4" s="4">
        <v>7</v>
      </c>
      <c r="G4" s="4" t="s">
        <v>64</v>
      </c>
      <c r="H4" s="4" t="s">
        <v>65</v>
      </c>
      <c r="I4" s="4" t="s">
        <v>34</v>
      </c>
      <c r="J4" s="4" t="s">
        <v>51</v>
      </c>
      <c r="K4" s="4" t="s">
        <v>52</v>
      </c>
      <c r="L4" s="4" t="s">
        <v>53</v>
      </c>
      <c r="M4" s="4">
        <v>5001</v>
      </c>
      <c r="P4" s="4" t="s">
        <v>37</v>
      </c>
      <c r="Q4" s="4">
        <v>0</v>
      </c>
      <c r="R4" s="4" t="s">
        <v>54</v>
      </c>
      <c r="S4" s="4" t="s">
        <v>66</v>
      </c>
      <c r="U4" s="5" t="s">
        <v>56</v>
      </c>
      <c r="V4" s="5" t="s">
        <v>57</v>
      </c>
      <c r="W4" s="4" t="s">
        <v>58</v>
      </c>
      <c r="X4" s="4" t="s">
        <v>67</v>
      </c>
      <c r="Y4" s="4">
        <f t="shared" si="0"/>
        <v>56.316666666534729</v>
      </c>
      <c r="Z4" s="4">
        <f t="shared" si="1"/>
        <v>88.801420538828935</v>
      </c>
      <c r="AA4" s="4" t="str">
        <f t="shared" si="2"/>
        <v>Y</v>
      </c>
    </row>
    <row r="5" spans="1:27" s="4" customFormat="1" ht="48" x14ac:dyDescent="0.2">
      <c r="A5" s="3" t="s">
        <v>68</v>
      </c>
      <c r="B5" s="4" t="s">
        <v>69</v>
      </c>
      <c r="C5" s="4" t="s">
        <v>70</v>
      </c>
      <c r="D5" s="4" t="s">
        <v>71</v>
      </c>
      <c r="E5" s="4" t="s">
        <v>48</v>
      </c>
      <c r="F5" s="4">
        <v>7</v>
      </c>
      <c r="G5" s="4" t="s">
        <v>72</v>
      </c>
      <c r="H5" s="4" t="s">
        <v>65</v>
      </c>
      <c r="I5" s="4" t="s">
        <v>34</v>
      </c>
      <c r="J5" s="4" t="s">
        <v>51</v>
      </c>
      <c r="K5" s="4" t="s">
        <v>73</v>
      </c>
      <c r="L5" s="4" t="s">
        <v>74</v>
      </c>
      <c r="M5" s="4">
        <v>0.24</v>
      </c>
      <c r="P5" s="4" t="s">
        <v>37</v>
      </c>
      <c r="Q5" s="4">
        <v>0</v>
      </c>
      <c r="R5" s="4" t="s">
        <v>54</v>
      </c>
      <c r="S5" s="4" t="s">
        <v>75</v>
      </c>
      <c r="U5" s="5" t="s">
        <v>76</v>
      </c>
      <c r="V5" s="5" t="s">
        <v>77</v>
      </c>
      <c r="W5" s="4" t="s">
        <v>58</v>
      </c>
      <c r="X5" s="4" t="s">
        <v>78</v>
      </c>
      <c r="Y5" s="4">
        <f t="shared" si="0"/>
        <v>56.816666666592937</v>
      </c>
      <c r="Z5" s="4">
        <f t="shared" si="1"/>
        <v>4.2241126430092946E-3</v>
      </c>
      <c r="AA5" s="4" t="str">
        <f t="shared" si="2"/>
        <v>Y</v>
      </c>
    </row>
    <row r="6" spans="1:27" s="4" customFormat="1" ht="48" x14ac:dyDescent="0.2">
      <c r="A6" s="3" t="s">
        <v>68</v>
      </c>
      <c r="B6" s="4" t="s">
        <v>69</v>
      </c>
      <c r="C6" s="4" t="s">
        <v>70</v>
      </c>
      <c r="D6" s="4" t="s">
        <v>71</v>
      </c>
      <c r="E6" s="4" t="s">
        <v>48</v>
      </c>
      <c r="F6" s="4">
        <v>7</v>
      </c>
      <c r="G6" s="4" t="s">
        <v>72</v>
      </c>
      <c r="H6" s="4" t="s">
        <v>65</v>
      </c>
      <c r="I6" s="4" t="s">
        <v>34</v>
      </c>
      <c r="J6" s="4" t="s">
        <v>51</v>
      </c>
      <c r="K6" s="4" t="s">
        <v>73</v>
      </c>
      <c r="L6" s="4" t="s">
        <v>53</v>
      </c>
      <c r="M6" s="4">
        <v>18782</v>
      </c>
      <c r="P6" s="4" t="s">
        <v>37</v>
      </c>
      <c r="Q6" s="4">
        <v>0</v>
      </c>
      <c r="R6" s="4" t="s">
        <v>54</v>
      </c>
      <c r="S6" s="4" t="s">
        <v>75</v>
      </c>
      <c r="U6" s="5" t="s">
        <v>76</v>
      </c>
      <c r="V6" s="5" t="s">
        <v>77</v>
      </c>
      <c r="W6" s="4" t="s">
        <v>58</v>
      </c>
      <c r="X6" s="4" t="s">
        <v>78</v>
      </c>
      <c r="Y6" s="4">
        <f t="shared" si="0"/>
        <v>56.816666666592937</v>
      </c>
      <c r="Z6" s="4">
        <f t="shared" si="1"/>
        <v>330.57201525416906</v>
      </c>
      <c r="AA6" s="4" t="str">
        <f t="shared" si="2"/>
        <v>Y</v>
      </c>
    </row>
    <row r="7" spans="1:27" s="4" customFormat="1" ht="48" x14ac:dyDescent="0.2">
      <c r="A7" s="3" t="s">
        <v>79</v>
      </c>
      <c r="B7" s="4" t="s">
        <v>80</v>
      </c>
      <c r="C7" s="4" t="s">
        <v>81</v>
      </c>
      <c r="D7" s="4" t="s">
        <v>82</v>
      </c>
      <c r="E7" s="4" t="s">
        <v>48</v>
      </c>
      <c r="F7" s="4">
        <v>7</v>
      </c>
      <c r="G7" s="4" t="s">
        <v>83</v>
      </c>
      <c r="H7" s="4" t="s">
        <v>65</v>
      </c>
      <c r="I7" s="4" t="s">
        <v>34</v>
      </c>
      <c r="J7" s="4" t="s">
        <v>51</v>
      </c>
      <c r="K7" s="4" t="s">
        <v>73</v>
      </c>
      <c r="L7" s="4" t="s">
        <v>53</v>
      </c>
      <c r="M7" s="4">
        <v>29295</v>
      </c>
      <c r="P7" s="4" t="s">
        <v>37</v>
      </c>
      <c r="Q7" s="4">
        <v>0</v>
      </c>
      <c r="R7" s="4" t="s">
        <v>54</v>
      </c>
      <c r="S7" s="4" t="s">
        <v>84</v>
      </c>
      <c r="U7" s="5" t="s">
        <v>76</v>
      </c>
      <c r="V7" s="5" t="s">
        <v>77</v>
      </c>
      <c r="W7" s="4" t="s">
        <v>58</v>
      </c>
      <c r="X7" s="4" t="s">
        <v>85</v>
      </c>
      <c r="Y7" s="4">
        <f t="shared" si="0"/>
        <v>70.816666666651145</v>
      </c>
      <c r="Z7" s="4">
        <f t="shared" si="1"/>
        <v>413.67380560140862</v>
      </c>
      <c r="AA7" s="4" t="str">
        <f t="shared" si="2"/>
        <v>Y</v>
      </c>
    </row>
    <row r="8" spans="1:27" s="4" customFormat="1" ht="48" x14ac:dyDescent="0.2">
      <c r="A8" s="3" t="s">
        <v>86</v>
      </c>
      <c r="B8" s="4" t="s">
        <v>87</v>
      </c>
      <c r="C8" s="4" t="s">
        <v>88</v>
      </c>
      <c r="D8" s="4" t="s">
        <v>89</v>
      </c>
      <c r="E8" s="4" t="s">
        <v>48</v>
      </c>
      <c r="F8" s="4">
        <v>7</v>
      </c>
      <c r="G8" s="4" t="s">
        <v>90</v>
      </c>
      <c r="H8" s="4" t="s">
        <v>65</v>
      </c>
      <c r="I8" s="4" t="s">
        <v>34</v>
      </c>
      <c r="J8" s="4" t="s">
        <v>51</v>
      </c>
      <c r="K8" s="4" t="s">
        <v>52</v>
      </c>
      <c r="L8" s="4" t="s">
        <v>53</v>
      </c>
      <c r="M8" s="4">
        <v>11782</v>
      </c>
      <c r="P8" s="4" t="s">
        <v>37</v>
      </c>
      <c r="Q8" s="4">
        <v>0</v>
      </c>
      <c r="R8" s="4" t="s">
        <v>54</v>
      </c>
      <c r="S8" s="4" t="s">
        <v>91</v>
      </c>
      <c r="U8" s="5" t="s">
        <v>76</v>
      </c>
      <c r="V8" s="5" t="s">
        <v>77</v>
      </c>
      <c r="W8" s="4" t="s">
        <v>58</v>
      </c>
      <c r="X8" s="4" t="s">
        <v>92</v>
      </c>
      <c r="Y8" s="4">
        <f t="shared" si="0"/>
        <v>63.433333333348855</v>
      </c>
      <c r="Z8" s="4">
        <f t="shared" si="1"/>
        <v>185.73830793479428</v>
      </c>
      <c r="AA8" s="4" t="str">
        <f t="shared" si="2"/>
        <v>Y</v>
      </c>
    </row>
    <row r="9" spans="1:27" s="4" customFormat="1" ht="48" x14ac:dyDescent="0.2">
      <c r="A9" s="3" t="s">
        <v>93</v>
      </c>
      <c r="B9" s="4" t="s">
        <v>94</v>
      </c>
      <c r="C9" s="4" t="s">
        <v>95</v>
      </c>
      <c r="D9" s="4" t="s">
        <v>96</v>
      </c>
      <c r="E9" s="4" t="s">
        <v>48</v>
      </c>
      <c r="F9" s="4">
        <v>7</v>
      </c>
      <c r="G9" s="4" t="s">
        <v>97</v>
      </c>
      <c r="H9" s="4" t="s">
        <v>98</v>
      </c>
      <c r="I9" s="4" t="s">
        <v>34</v>
      </c>
      <c r="J9" s="4" t="s">
        <v>51</v>
      </c>
      <c r="K9" s="4" t="s">
        <v>73</v>
      </c>
      <c r="L9" s="4" t="s">
        <v>53</v>
      </c>
      <c r="M9" s="4">
        <v>10641</v>
      </c>
      <c r="P9" s="4" t="s">
        <v>37</v>
      </c>
      <c r="Q9" s="4">
        <v>0</v>
      </c>
      <c r="R9" s="4" t="s">
        <v>54</v>
      </c>
      <c r="S9" s="4" t="s">
        <v>99</v>
      </c>
      <c r="U9" s="5" t="s">
        <v>76</v>
      </c>
      <c r="V9" s="5" t="s">
        <v>77</v>
      </c>
      <c r="W9" s="4" t="s">
        <v>58</v>
      </c>
      <c r="X9" s="4" t="s">
        <v>100</v>
      </c>
      <c r="Y9" s="4">
        <f t="shared" si="0"/>
        <v>19.333333333313931</v>
      </c>
      <c r="Z9" s="4">
        <f t="shared" si="1"/>
        <v>550.39655172469031</v>
      </c>
      <c r="AA9" s="4" t="str">
        <f t="shared" si="2"/>
        <v>Y</v>
      </c>
    </row>
    <row r="10" spans="1:27" s="4" customFormat="1" ht="32" x14ac:dyDescent="0.2">
      <c r="A10" s="3" t="s">
        <v>101</v>
      </c>
      <c r="B10" s="4" t="s">
        <v>102</v>
      </c>
      <c r="C10" s="4" t="s">
        <v>103</v>
      </c>
      <c r="D10" s="4" t="s">
        <v>104</v>
      </c>
      <c r="E10" s="4" t="s">
        <v>105</v>
      </c>
      <c r="F10" s="4">
        <v>4</v>
      </c>
      <c r="G10" s="4" t="s">
        <v>106</v>
      </c>
      <c r="H10" s="4" t="s">
        <v>107</v>
      </c>
      <c r="I10" s="4" t="s">
        <v>108</v>
      </c>
      <c r="J10" s="4" t="s">
        <v>109</v>
      </c>
      <c r="K10" s="4" t="s">
        <v>110</v>
      </c>
      <c r="L10" s="4" t="s">
        <v>111</v>
      </c>
      <c r="M10" s="4">
        <v>50</v>
      </c>
      <c r="P10" s="4" t="s">
        <v>112</v>
      </c>
      <c r="Q10" s="4">
        <v>0</v>
      </c>
      <c r="R10" s="4" t="s">
        <v>54</v>
      </c>
      <c r="S10" s="4" t="s">
        <v>113</v>
      </c>
      <c r="U10" s="5" t="s">
        <v>114</v>
      </c>
      <c r="V10" s="5" t="s">
        <v>115</v>
      </c>
      <c r="W10" s="4" t="s">
        <v>116</v>
      </c>
      <c r="X10" s="4" t="s">
        <v>117</v>
      </c>
      <c r="Y10" s="4">
        <f t="shared" si="0"/>
        <v>1.7333333333954215</v>
      </c>
      <c r="Z10" s="4">
        <f t="shared" si="1"/>
        <v>28.846153845120575</v>
      </c>
      <c r="AA10" s="4" t="str">
        <f t="shared" si="2"/>
        <v>Y</v>
      </c>
    </row>
    <row r="11" spans="1:27" s="4" customFormat="1" ht="48" x14ac:dyDescent="0.2">
      <c r="A11" s="3" t="s">
        <v>118</v>
      </c>
      <c r="B11" s="4" t="s">
        <v>119</v>
      </c>
      <c r="C11" s="4" t="s">
        <v>120</v>
      </c>
      <c r="D11" s="4" t="s">
        <v>121</v>
      </c>
      <c r="E11" s="4" t="s">
        <v>122</v>
      </c>
      <c r="F11" s="4">
        <v>12</v>
      </c>
      <c r="G11" s="4" t="s">
        <v>123</v>
      </c>
      <c r="H11" s="4" t="s">
        <v>124</v>
      </c>
      <c r="I11" s="4" t="s">
        <v>34</v>
      </c>
      <c r="J11" s="4" t="s">
        <v>125</v>
      </c>
      <c r="K11" s="4" t="s">
        <v>126</v>
      </c>
      <c r="L11" s="4" t="s">
        <v>127</v>
      </c>
      <c r="M11" s="4">
        <v>76</v>
      </c>
      <c r="P11" s="4" t="s">
        <v>37</v>
      </c>
      <c r="Q11" s="4">
        <v>184.12</v>
      </c>
      <c r="R11" s="4" t="s">
        <v>38</v>
      </c>
      <c r="S11" s="4" t="s">
        <v>128</v>
      </c>
      <c r="U11" s="5" t="s">
        <v>129</v>
      </c>
      <c r="V11" s="5" t="s">
        <v>130</v>
      </c>
      <c r="W11" s="4" t="s">
        <v>131</v>
      </c>
      <c r="X11" s="4" t="s">
        <v>132</v>
      </c>
      <c r="Y11" s="4">
        <f t="shared" si="0"/>
        <v>9</v>
      </c>
      <c r="Z11" s="4">
        <f t="shared" si="1"/>
        <v>8.4444444444444446</v>
      </c>
      <c r="AA11" s="4" t="str">
        <f t="shared" si="2"/>
        <v>N</v>
      </c>
    </row>
    <row r="12" spans="1:27" s="4" customFormat="1" ht="48" x14ac:dyDescent="0.2">
      <c r="A12" s="3" t="s">
        <v>118</v>
      </c>
      <c r="B12" s="4" t="s">
        <v>119</v>
      </c>
      <c r="C12" s="4" t="s">
        <v>120</v>
      </c>
      <c r="D12" s="4" t="s">
        <v>121</v>
      </c>
      <c r="E12" s="4" t="s">
        <v>122</v>
      </c>
      <c r="F12" s="4">
        <v>12</v>
      </c>
      <c r="G12" s="4" t="s">
        <v>123</v>
      </c>
      <c r="H12" s="4" t="s">
        <v>124</v>
      </c>
      <c r="I12" s="4" t="s">
        <v>34</v>
      </c>
      <c r="J12" s="4" t="s">
        <v>125</v>
      </c>
      <c r="K12" s="4" t="s">
        <v>126</v>
      </c>
      <c r="L12" s="4" t="s">
        <v>133</v>
      </c>
      <c r="M12" s="4">
        <v>2003</v>
      </c>
      <c r="P12" s="4" t="s">
        <v>37</v>
      </c>
      <c r="Q12" s="4">
        <v>231.9</v>
      </c>
      <c r="R12" s="4" t="s">
        <v>38</v>
      </c>
      <c r="S12" s="4" t="s">
        <v>128</v>
      </c>
      <c r="U12" s="5" t="s">
        <v>129</v>
      </c>
      <c r="V12" s="5" t="s">
        <v>130</v>
      </c>
      <c r="W12" s="4" t="s">
        <v>131</v>
      </c>
      <c r="X12" s="4" t="s">
        <v>132</v>
      </c>
      <c r="Y12" s="4">
        <f t="shared" si="0"/>
        <v>9</v>
      </c>
      <c r="Z12" s="4">
        <f t="shared" si="1"/>
        <v>222.55555555555554</v>
      </c>
      <c r="AA12" s="4" t="str">
        <f t="shared" si="2"/>
        <v>N</v>
      </c>
    </row>
    <row r="13" spans="1:27" s="4" customFormat="1" ht="48" x14ac:dyDescent="0.2">
      <c r="A13" s="3" t="s">
        <v>118</v>
      </c>
      <c r="B13" s="4" t="s">
        <v>119</v>
      </c>
      <c r="C13" s="4" t="s">
        <v>120</v>
      </c>
      <c r="D13" s="4" t="s">
        <v>121</v>
      </c>
      <c r="E13" s="4" t="s">
        <v>122</v>
      </c>
      <c r="F13" s="4">
        <v>12</v>
      </c>
      <c r="G13" s="4" t="s">
        <v>123</v>
      </c>
      <c r="H13" s="4" t="s">
        <v>124</v>
      </c>
      <c r="I13" s="4" t="s">
        <v>34</v>
      </c>
      <c r="J13" s="4" t="s">
        <v>125</v>
      </c>
      <c r="K13" s="4" t="s">
        <v>126</v>
      </c>
      <c r="L13" s="4" t="s">
        <v>134</v>
      </c>
      <c r="M13" s="4">
        <v>2273</v>
      </c>
      <c r="P13" s="4" t="s">
        <v>37</v>
      </c>
      <c r="Q13" s="4">
        <v>150</v>
      </c>
      <c r="R13" s="4" t="s">
        <v>38</v>
      </c>
      <c r="S13" s="4" t="s">
        <v>128</v>
      </c>
      <c r="U13" s="5" t="s">
        <v>129</v>
      </c>
      <c r="V13" s="5" t="s">
        <v>130</v>
      </c>
      <c r="W13" s="4" t="s">
        <v>131</v>
      </c>
      <c r="X13" s="4" t="s">
        <v>132</v>
      </c>
      <c r="Y13" s="4">
        <f t="shared" si="0"/>
        <v>9</v>
      </c>
      <c r="Z13" s="4">
        <f t="shared" si="1"/>
        <v>252.55555555555554</v>
      </c>
      <c r="AA13" s="4" t="str">
        <f t="shared" si="2"/>
        <v>Y</v>
      </c>
    </row>
    <row r="14" spans="1:27" s="4" customFormat="1" ht="48" x14ac:dyDescent="0.2">
      <c r="A14" s="3" t="s">
        <v>118</v>
      </c>
      <c r="B14" s="4" t="s">
        <v>119</v>
      </c>
      <c r="C14" s="4" t="s">
        <v>120</v>
      </c>
      <c r="D14" s="4" t="s">
        <v>121</v>
      </c>
      <c r="E14" s="4" t="s">
        <v>122</v>
      </c>
      <c r="F14" s="4">
        <v>12</v>
      </c>
      <c r="G14" s="4" t="s">
        <v>123</v>
      </c>
      <c r="H14" s="4" t="s">
        <v>124</v>
      </c>
      <c r="I14" s="4" t="s">
        <v>34</v>
      </c>
      <c r="J14" s="4" t="s">
        <v>125</v>
      </c>
      <c r="K14" s="4" t="s">
        <v>126</v>
      </c>
      <c r="L14" s="4" t="s">
        <v>135</v>
      </c>
      <c r="M14" s="4">
        <v>393</v>
      </c>
      <c r="P14" s="4" t="s">
        <v>37</v>
      </c>
      <c r="Q14" s="4">
        <v>44.99</v>
      </c>
      <c r="R14" s="4" t="s">
        <v>38</v>
      </c>
      <c r="S14" s="4" t="s">
        <v>128</v>
      </c>
      <c r="U14" s="5" t="s">
        <v>129</v>
      </c>
      <c r="V14" s="5" t="s">
        <v>130</v>
      </c>
      <c r="W14" s="4" t="s">
        <v>131</v>
      </c>
      <c r="X14" s="4" t="s">
        <v>132</v>
      </c>
      <c r="Y14" s="4">
        <f t="shared" si="0"/>
        <v>9</v>
      </c>
      <c r="Z14" s="4">
        <f t="shared" si="1"/>
        <v>43.666666666666664</v>
      </c>
      <c r="AA14" s="4" t="str">
        <f t="shared" si="2"/>
        <v>N</v>
      </c>
    </row>
    <row r="15" spans="1:27" s="4" customFormat="1" ht="48" x14ac:dyDescent="0.2">
      <c r="A15" s="3" t="s">
        <v>118</v>
      </c>
      <c r="B15" s="4" t="s">
        <v>119</v>
      </c>
      <c r="C15" s="4" t="s">
        <v>120</v>
      </c>
      <c r="D15" s="4" t="s">
        <v>121</v>
      </c>
      <c r="E15" s="4" t="s">
        <v>122</v>
      </c>
      <c r="F15" s="4">
        <v>12</v>
      </c>
      <c r="G15" s="4" t="s">
        <v>123</v>
      </c>
      <c r="H15" s="4" t="s">
        <v>124</v>
      </c>
      <c r="I15" s="4" t="s">
        <v>34</v>
      </c>
      <c r="J15" s="4" t="s">
        <v>125</v>
      </c>
      <c r="K15" s="4" t="s">
        <v>126</v>
      </c>
      <c r="L15" s="4" t="s">
        <v>136</v>
      </c>
      <c r="M15" s="4">
        <v>15</v>
      </c>
      <c r="P15" s="4" t="s">
        <v>37</v>
      </c>
      <c r="Q15" s="4">
        <v>359.13</v>
      </c>
      <c r="R15" s="4" t="s">
        <v>38</v>
      </c>
      <c r="S15" s="4" t="s">
        <v>128</v>
      </c>
      <c r="U15" s="5" t="s">
        <v>129</v>
      </c>
      <c r="V15" s="5" t="s">
        <v>130</v>
      </c>
      <c r="W15" s="4" t="s">
        <v>131</v>
      </c>
      <c r="X15" s="4" t="s">
        <v>132</v>
      </c>
      <c r="Y15" s="4">
        <f t="shared" si="0"/>
        <v>9</v>
      </c>
      <c r="Z15" s="4">
        <f t="shared" si="1"/>
        <v>1.6666666666666667</v>
      </c>
      <c r="AA15" s="4" t="str">
        <f t="shared" si="2"/>
        <v>N</v>
      </c>
    </row>
    <row r="16" spans="1:27" s="7" customFormat="1" ht="48" x14ac:dyDescent="0.2">
      <c r="A16" s="6" t="s">
        <v>137</v>
      </c>
      <c r="B16" s="7" t="s">
        <v>138</v>
      </c>
      <c r="C16" s="7" t="s">
        <v>139</v>
      </c>
      <c r="D16" s="7" t="s">
        <v>140</v>
      </c>
      <c r="E16" s="7" t="s">
        <v>141</v>
      </c>
      <c r="F16" s="7">
        <v>7</v>
      </c>
      <c r="G16" s="7" t="s">
        <v>142</v>
      </c>
      <c r="H16" s="7" t="s">
        <v>143</v>
      </c>
      <c r="I16" s="7" t="s">
        <v>34</v>
      </c>
      <c r="J16" s="7" t="s">
        <v>144</v>
      </c>
      <c r="K16" s="7" t="s">
        <v>145</v>
      </c>
      <c r="L16" s="7" t="s">
        <v>133</v>
      </c>
      <c r="M16" s="7">
        <v>5001</v>
      </c>
      <c r="P16" s="7" t="s">
        <v>37</v>
      </c>
      <c r="Q16" s="7">
        <v>0</v>
      </c>
      <c r="R16" s="7" t="s">
        <v>54</v>
      </c>
      <c r="S16" s="7" t="s">
        <v>146</v>
      </c>
      <c r="U16" s="8" t="s">
        <v>147</v>
      </c>
      <c r="V16" s="8" t="s">
        <v>148</v>
      </c>
      <c r="W16" s="7" t="s">
        <v>149</v>
      </c>
      <c r="X16" s="7" t="s">
        <v>150</v>
      </c>
      <c r="Y16" s="7">
        <f t="shared" si="0"/>
        <v>24</v>
      </c>
      <c r="Z16" s="7">
        <f t="shared" si="1"/>
        <v>208.375</v>
      </c>
      <c r="AA16" s="7" t="str">
        <f t="shared" si="2"/>
        <v>Y</v>
      </c>
    </row>
    <row r="17" spans="1:27" s="7" customFormat="1" ht="48" x14ac:dyDescent="0.2">
      <c r="A17" s="6" t="s">
        <v>151</v>
      </c>
      <c r="B17" s="7" t="s">
        <v>152</v>
      </c>
      <c r="C17" s="7" t="s">
        <v>153</v>
      </c>
      <c r="D17" s="7" t="s">
        <v>154</v>
      </c>
      <c r="E17" s="7" t="s">
        <v>141</v>
      </c>
      <c r="F17" s="7">
        <v>7</v>
      </c>
      <c r="G17" s="7" t="s">
        <v>142</v>
      </c>
      <c r="H17" s="7" t="s">
        <v>143</v>
      </c>
      <c r="I17" s="7" t="s">
        <v>34</v>
      </c>
      <c r="J17" s="7" t="s">
        <v>155</v>
      </c>
      <c r="K17" s="7" t="s">
        <v>145</v>
      </c>
      <c r="L17" s="7" t="s">
        <v>133</v>
      </c>
      <c r="M17" s="7">
        <v>5001</v>
      </c>
      <c r="P17" s="7" t="s">
        <v>37</v>
      </c>
      <c r="Q17" s="7">
        <v>0</v>
      </c>
      <c r="R17" s="7" t="s">
        <v>54</v>
      </c>
      <c r="S17" s="7" t="s">
        <v>146</v>
      </c>
      <c r="U17" s="8" t="s">
        <v>147</v>
      </c>
      <c r="V17" s="8" t="s">
        <v>148</v>
      </c>
      <c r="W17" s="7" t="s">
        <v>149</v>
      </c>
      <c r="X17" s="7" t="s">
        <v>156</v>
      </c>
      <c r="Y17" s="7">
        <f t="shared" si="0"/>
        <v>24</v>
      </c>
      <c r="Z17" s="7">
        <f t="shared" si="1"/>
        <v>208.375</v>
      </c>
      <c r="AA17" s="7" t="str">
        <f t="shared" si="2"/>
        <v>Y</v>
      </c>
    </row>
    <row r="18" spans="1:27" s="7" customFormat="1" ht="48" x14ac:dyDescent="0.2">
      <c r="A18" s="6" t="s">
        <v>151</v>
      </c>
      <c r="B18" s="7" t="s">
        <v>152</v>
      </c>
      <c r="C18" s="7" t="s">
        <v>153</v>
      </c>
      <c r="D18" s="7" t="s">
        <v>154</v>
      </c>
      <c r="E18" s="7" t="s">
        <v>141</v>
      </c>
      <c r="F18" s="7">
        <v>7</v>
      </c>
      <c r="G18" s="7" t="s">
        <v>142</v>
      </c>
      <c r="H18" s="7" t="s">
        <v>143</v>
      </c>
      <c r="I18" s="7" t="s">
        <v>34</v>
      </c>
      <c r="J18" s="7" t="s">
        <v>155</v>
      </c>
      <c r="K18" s="7" t="s">
        <v>145</v>
      </c>
      <c r="L18" s="7" t="s">
        <v>53</v>
      </c>
      <c r="M18" s="7">
        <v>5001</v>
      </c>
      <c r="P18" s="7" t="s">
        <v>37</v>
      </c>
      <c r="Q18" s="7">
        <v>0</v>
      </c>
      <c r="R18" s="7" t="s">
        <v>54</v>
      </c>
      <c r="S18" s="7" t="s">
        <v>146</v>
      </c>
      <c r="U18" s="8" t="s">
        <v>147</v>
      </c>
      <c r="V18" s="8" t="s">
        <v>148</v>
      </c>
      <c r="W18" s="7" t="s">
        <v>149</v>
      </c>
      <c r="X18" s="7" t="s">
        <v>156</v>
      </c>
      <c r="Y18" s="7">
        <f t="shared" si="0"/>
        <v>24</v>
      </c>
      <c r="Z18" s="7">
        <f t="shared" si="1"/>
        <v>208.375</v>
      </c>
      <c r="AA18" s="7" t="str">
        <f t="shared" si="2"/>
        <v>Y</v>
      </c>
    </row>
    <row r="19" spans="1:27" s="7" customFormat="1" ht="48" x14ac:dyDescent="0.2">
      <c r="A19" s="6" t="s">
        <v>151</v>
      </c>
      <c r="B19" s="7" t="s">
        <v>152</v>
      </c>
      <c r="C19" s="7" t="s">
        <v>153</v>
      </c>
      <c r="D19" s="7" t="s">
        <v>154</v>
      </c>
      <c r="E19" s="7" t="s">
        <v>141</v>
      </c>
      <c r="F19" s="7">
        <v>7</v>
      </c>
      <c r="G19" s="7" t="s">
        <v>142</v>
      </c>
      <c r="H19" s="7" t="s">
        <v>143</v>
      </c>
      <c r="I19" s="7" t="s">
        <v>34</v>
      </c>
      <c r="J19" s="7" t="s">
        <v>155</v>
      </c>
      <c r="K19" s="7" t="s">
        <v>145</v>
      </c>
      <c r="L19" s="7" t="s">
        <v>157</v>
      </c>
      <c r="M19" s="7">
        <v>5001</v>
      </c>
      <c r="P19" s="7" t="s">
        <v>37</v>
      </c>
      <c r="Q19" s="7">
        <v>0</v>
      </c>
      <c r="R19" s="7" t="s">
        <v>54</v>
      </c>
      <c r="S19" s="7" t="s">
        <v>146</v>
      </c>
      <c r="U19" s="8" t="s">
        <v>147</v>
      </c>
      <c r="V19" s="8" t="s">
        <v>148</v>
      </c>
      <c r="W19" s="7" t="s">
        <v>149</v>
      </c>
      <c r="X19" s="7" t="s">
        <v>156</v>
      </c>
      <c r="Y19" s="7">
        <f t="shared" si="0"/>
        <v>24</v>
      </c>
      <c r="Z19" s="7">
        <f t="shared" si="1"/>
        <v>208.375</v>
      </c>
      <c r="AA19" s="7" t="str">
        <f t="shared" si="2"/>
        <v>Y</v>
      </c>
    </row>
    <row r="20" spans="1:27" s="4" customFormat="1" ht="48" x14ac:dyDescent="0.2">
      <c r="A20" s="3" t="s">
        <v>158</v>
      </c>
      <c r="B20" s="4" t="s">
        <v>159</v>
      </c>
      <c r="C20" s="4" t="s">
        <v>160</v>
      </c>
      <c r="D20" s="4" t="s">
        <v>161</v>
      </c>
      <c r="E20" s="4" t="s">
        <v>162</v>
      </c>
      <c r="F20" s="4">
        <v>6</v>
      </c>
      <c r="G20" s="4" t="s">
        <v>163</v>
      </c>
      <c r="H20" s="4" t="s">
        <v>164</v>
      </c>
      <c r="I20" s="4" t="s">
        <v>34</v>
      </c>
      <c r="J20" s="4" t="s">
        <v>51</v>
      </c>
      <c r="K20" s="4" t="s">
        <v>52</v>
      </c>
      <c r="L20" s="4" t="s">
        <v>74</v>
      </c>
      <c r="M20" s="4">
        <v>0.15</v>
      </c>
      <c r="P20" s="4" t="s">
        <v>37</v>
      </c>
      <c r="Q20" s="4">
        <v>0</v>
      </c>
      <c r="R20" s="4" t="s">
        <v>54</v>
      </c>
      <c r="S20" s="4" t="s">
        <v>165</v>
      </c>
      <c r="U20" s="5" t="s">
        <v>166</v>
      </c>
      <c r="V20" s="5" t="s">
        <v>167</v>
      </c>
      <c r="W20" s="4" t="s">
        <v>58</v>
      </c>
      <c r="X20" s="4" t="s">
        <v>168</v>
      </c>
      <c r="Y20" s="4">
        <f t="shared" si="0"/>
        <v>10.250000000058208</v>
      </c>
      <c r="Z20" s="4">
        <f t="shared" si="1"/>
        <v>1.463414634138031E-2</v>
      </c>
      <c r="AA20" s="4" t="str">
        <f t="shared" si="2"/>
        <v>Y</v>
      </c>
    </row>
    <row r="21" spans="1:27" s="4" customFormat="1" ht="48" x14ac:dyDescent="0.2">
      <c r="A21" s="3" t="s">
        <v>158</v>
      </c>
      <c r="B21" s="4" t="s">
        <v>159</v>
      </c>
      <c r="C21" s="4" t="s">
        <v>160</v>
      </c>
      <c r="D21" s="4" t="s">
        <v>161</v>
      </c>
      <c r="E21" s="4" t="s">
        <v>162</v>
      </c>
      <c r="F21" s="4">
        <v>6</v>
      </c>
      <c r="G21" s="4" t="s">
        <v>163</v>
      </c>
      <c r="H21" s="4" t="s">
        <v>164</v>
      </c>
      <c r="I21" s="4" t="s">
        <v>34</v>
      </c>
      <c r="J21" s="4" t="s">
        <v>51</v>
      </c>
      <c r="K21" s="4" t="s">
        <v>52</v>
      </c>
      <c r="L21" s="4" t="s">
        <v>53</v>
      </c>
      <c r="M21" s="4">
        <v>11029</v>
      </c>
      <c r="P21" s="4" t="s">
        <v>37</v>
      </c>
      <c r="Q21" s="4">
        <v>0</v>
      </c>
      <c r="R21" s="4" t="s">
        <v>54</v>
      </c>
      <c r="S21" s="4" t="s">
        <v>165</v>
      </c>
      <c r="U21" s="5" t="s">
        <v>166</v>
      </c>
      <c r="V21" s="5" t="s">
        <v>167</v>
      </c>
      <c r="W21" s="4" t="s">
        <v>58</v>
      </c>
      <c r="X21" s="4" t="s">
        <v>168</v>
      </c>
      <c r="Y21" s="4">
        <f t="shared" si="0"/>
        <v>10.250000000058208</v>
      </c>
      <c r="Z21" s="4">
        <f t="shared" si="1"/>
        <v>1075.9999999938896</v>
      </c>
      <c r="AA21" s="4" t="str">
        <f t="shared" si="2"/>
        <v>Y</v>
      </c>
    </row>
    <row r="22" spans="1:27" s="4" customFormat="1" ht="48" x14ac:dyDescent="0.2">
      <c r="A22" s="3" t="s">
        <v>169</v>
      </c>
      <c r="B22" s="4" t="s">
        <v>170</v>
      </c>
      <c r="C22" s="4" t="s">
        <v>171</v>
      </c>
      <c r="D22" s="4" t="s">
        <v>172</v>
      </c>
      <c r="E22" s="4" t="s">
        <v>48</v>
      </c>
      <c r="F22" s="4">
        <v>7</v>
      </c>
      <c r="G22" s="4" t="s">
        <v>173</v>
      </c>
      <c r="H22" s="4" t="s">
        <v>174</v>
      </c>
      <c r="I22" s="4" t="s">
        <v>34</v>
      </c>
      <c r="J22" s="4" t="s">
        <v>51</v>
      </c>
      <c r="K22" s="4" t="s">
        <v>73</v>
      </c>
      <c r="L22" s="4" t="s">
        <v>74</v>
      </c>
      <c r="M22" s="4">
        <v>0.14000000000000001</v>
      </c>
      <c r="P22" s="4" t="s">
        <v>37</v>
      </c>
      <c r="Q22" s="4">
        <v>0</v>
      </c>
      <c r="R22" s="4" t="s">
        <v>54</v>
      </c>
      <c r="S22" s="4" t="s">
        <v>175</v>
      </c>
      <c r="U22" s="5" t="s">
        <v>176</v>
      </c>
      <c r="V22" s="5" t="s">
        <v>77</v>
      </c>
      <c r="W22" s="4" t="s">
        <v>58</v>
      </c>
      <c r="X22" s="4" t="s">
        <v>177</v>
      </c>
      <c r="Y22" s="4">
        <f t="shared" si="0"/>
        <v>16.149999999906868</v>
      </c>
      <c r="Z22" s="4">
        <f t="shared" si="1"/>
        <v>8.6687306502047888E-3</v>
      </c>
      <c r="AA22" s="4" t="str">
        <f t="shared" si="2"/>
        <v>Y</v>
      </c>
    </row>
    <row r="23" spans="1:27" s="4" customFormat="1" ht="48" x14ac:dyDescent="0.2">
      <c r="A23" s="3" t="s">
        <v>169</v>
      </c>
      <c r="B23" s="4" t="s">
        <v>170</v>
      </c>
      <c r="C23" s="4" t="s">
        <v>171</v>
      </c>
      <c r="D23" s="4" t="s">
        <v>172</v>
      </c>
      <c r="E23" s="4" t="s">
        <v>48</v>
      </c>
      <c r="F23" s="4">
        <v>7</v>
      </c>
      <c r="G23" s="4" t="s">
        <v>173</v>
      </c>
      <c r="H23" s="4" t="s">
        <v>174</v>
      </c>
      <c r="I23" s="4" t="s">
        <v>34</v>
      </c>
      <c r="J23" s="4" t="s">
        <v>51</v>
      </c>
      <c r="K23" s="4" t="s">
        <v>73</v>
      </c>
      <c r="L23" s="4" t="s">
        <v>53</v>
      </c>
      <c r="M23" s="4">
        <v>11193</v>
      </c>
      <c r="P23" s="4" t="s">
        <v>37</v>
      </c>
      <c r="Q23" s="4">
        <v>0</v>
      </c>
      <c r="R23" s="4" t="s">
        <v>54</v>
      </c>
      <c r="S23" s="4" t="s">
        <v>175</v>
      </c>
      <c r="U23" s="5" t="s">
        <v>176</v>
      </c>
      <c r="V23" s="5" t="s">
        <v>77</v>
      </c>
      <c r="W23" s="4" t="s">
        <v>58</v>
      </c>
      <c r="X23" s="4" t="s">
        <v>177</v>
      </c>
      <c r="Y23" s="4">
        <f t="shared" si="0"/>
        <v>16.149999999906868</v>
      </c>
      <c r="Z23" s="4">
        <f t="shared" si="1"/>
        <v>693.06501548387291</v>
      </c>
      <c r="AA23" s="4" t="str">
        <f t="shared" si="2"/>
        <v>Y</v>
      </c>
    </row>
    <row r="24" spans="1:27" s="4" customFormat="1" ht="64" x14ac:dyDescent="0.2">
      <c r="A24" s="3" t="s">
        <v>178</v>
      </c>
      <c r="B24" s="4" t="s">
        <v>179</v>
      </c>
      <c r="C24" s="4" t="s">
        <v>180</v>
      </c>
      <c r="D24" s="4" t="s">
        <v>181</v>
      </c>
      <c r="E24" s="4" t="s">
        <v>162</v>
      </c>
      <c r="F24" s="4">
        <v>6</v>
      </c>
      <c r="G24" s="4" t="s">
        <v>182</v>
      </c>
      <c r="H24" s="4" t="s">
        <v>183</v>
      </c>
      <c r="I24" s="4" t="s">
        <v>34</v>
      </c>
      <c r="J24" s="4" t="s">
        <v>51</v>
      </c>
      <c r="K24" s="4" t="s">
        <v>52</v>
      </c>
      <c r="L24" s="4" t="s">
        <v>74</v>
      </c>
      <c r="M24" s="4">
        <v>0.14000000000000001</v>
      </c>
      <c r="P24" s="4" t="s">
        <v>37</v>
      </c>
      <c r="Q24" s="4">
        <v>0</v>
      </c>
      <c r="R24" s="4" t="s">
        <v>54</v>
      </c>
      <c r="S24" s="4" t="s">
        <v>184</v>
      </c>
      <c r="U24" s="5" t="s">
        <v>185</v>
      </c>
      <c r="V24" s="5" t="s">
        <v>186</v>
      </c>
      <c r="W24" s="4" t="s">
        <v>58</v>
      </c>
      <c r="X24" s="4" t="s">
        <v>187</v>
      </c>
      <c r="Y24" s="4">
        <f t="shared" si="0"/>
        <v>2.9666666667326353</v>
      </c>
      <c r="Z24" s="4">
        <f t="shared" si="1"/>
        <v>4.719101123490569E-2</v>
      </c>
      <c r="AA24" s="4" t="str">
        <f t="shared" si="2"/>
        <v>Y</v>
      </c>
    </row>
    <row r="25" spans="1:27" s="4" customFormat="1" ht="64" x14ac:dyDescent="0.2">
      <c r="A25" s="3" t="s">
        <v>178</v>
      </c>
      <c r="B25" s="4" t="s">
        <v>179</v>
      </c>
      <c r="C25" s="4" t="s">
        <v>180</v>
      </c>
      <c r="D25" s="4" t="s">
        <v>181</v>
      </c>
      <c r="E25" s="4" t="s">
        <v>162</v>
      </c>
      <c r="F25" s="4">
        <v>6</v>
      </c>
      <c r="G25" s="4" t="s">
        <v>182</v>
      </c>
      <c r="H25" s="4" t="s">
        <v>183</v>
      </c>
      <c r="I25" s="4" t="s">
        <v>34</v>
      </c>
      <c r="J25" s="4" t="s">
        <v>51</v>
      </c>
      <c r="K25" s="4" t="s">
        <v>52</v>
      </c>
      <c r="L25" s="4" t="s">
        <v>53</v>
      </c>
      <c r="M25" s="4">
        <v>8626</v>
      </c>
      <c r="P25" s="4" t="s">
        <v>37</v>
      </c>
      <c r="Q25" s="4">
        <v>0</v>
      </c>
      <c r="R25" s="4" t="s">
        <v>54</v>
      </c>
      <c r="S25" s="4" t="s">
        <v>184</v>
      </c>
      <c r="U25" s="5" t="s">
        <v>185</v>
      </c>
      <c r="V25" s="5" t="s">
        <v>186</v>
      </c>
      <c r="W25" s="4" t="s">
        <v>58</v>
      </c>
      <c r="X25" s="4" t="s">
        <v>187</v>
      </c>
      <c r="Y25" s="4">
        <f t="shared" si="0"/>
        <v>2.9666666667326353</v>
      </c>
      <c r="Z25" s="4">
        <f t="shared" si="1"/>
        <v>2907.6404493735463</v>
      </c>
      <c r="AA25" s="4" t="str">
        <f t="shared" si="2"/>
        <v>Y</v>
      </c>
    </row>
    <row r="26" spans="1:27" s="4" customFormat="1" ht="48" x14ac:dyDescent="0.2">
      <c r="A26" s="3" t="s">
        <v>188</v>
      </c>
      <c r="B26" s="4" t="s">
        <v>189</v>
      </c>
      <c r="C26" s="4" t="s">
        <v>190</v>
      </c>
      <c r="D26" s="4" t="s">
        <v>191</v>
      </c>
      <c r="E26" s="4" t="s">
        <v>122</v>
      </c>
      <c r="F26" s="4">
        <v>12</v>
      </c>
      <c r="G26" s="4" t="s">
        <v>192</v>
      </c>
      <c r="H26" s="4" t="s">
        <v>193</v>
      </c>
      <c r="I26" s="4" t="s">
        <v>34</v>
      </c>
      <c r="J26" s="4" t="s">
        <v>194</v>
      </c>
      <c r="K26" s="4" t="s">
        <v>194</v>
      </c>
      <c r="L26" s="4" t="s">
        <v>195</v>
      </c>
      <c r="M26" s="4">
        <v>220</v>
      </c>
      <c r="P26" s="4" t="s">
        <v>37</v>
      </c>
      <c r="Q26" s="4">
        <v>5.9</v>
      </c>
      <c r="R26" s="4" t="s">
        <v>38</v>
      </c>
      <c r="S26" s="4" t="s">
        <v>196</v>
      </c>
      <c r="U26" s="5" t="s">
        <v>197</v>
      </c>
      <c r="V26" s="5" t="s">
        <v>198</v>
      </c>
      <c r="W26" s="4" t="s">
        <v>199</v>
      </c>
      <c r="X26" s="4" t="s">
        <v>200</v>
      </c>
      <c r="Y26" s="4">
        <f t="shared" si="0"/>
        <v>12</v>
      </c>
      <c r="Z26" s="4">
        <f t="shared" si="1"/>
        <v>18.333333333333332</v>
      </c>
      <c r="AA26" s="4" t="str">
        <f t="shared" si="2"/>
        <v>Y</v>
      </c>
    </row>
    <row r="27" spans="1:27" s="4" customFormat="1" ht="48" x14ac:dyDescent="0.2">
      <c r="A27" s="3" t="s">
        <v>188</v>
      </c>
      <c r="B27" s="4" t="s">
        <v>189</v>
      </c>
      <c r="C27" s="4" t="s">
        <v>190</v>
      </c>
      <c r="D27" s="4" t="s">
        <v>191</v>
      </c>
      <c r="E27" s="4" t="s">
        <v>122</v>
      </c>
      <c r="F27" s="4">
        <v>12</v>
      </c>
      <c r="G27" s="4" t="s">
        <v>192</v>
      </c>
      <c r="H27" s="4" t="s">
        <v>193</v>
      </c>
      <c r="I27" s="4" t="s">
        <v>34</v>
      </c>
      <c r="J27" s="4" t="s">
        <v>194</v>
      </c>
      <c r="K27" s="4" t="s">
        <v>194</v>
      </c>
      <c r="L27" s="4" t="s">
        <v>201</v>
      </c>
      <c r="M27" s="4">
        <v>280</v>
      </c>
      <c r="P27" s="4" t="s">
        <v>37</v>
      </c>
      <c r="Q27" s="4">
        <v>5.9</v>
      </c>
      <c r="R27" s="4" t="s">
        <v>38</v>
      </c>
      <c r="S27" s="4" t="s">
        <v>196</v>
      </c>
      <c r="U27" s="5" t="s">
        <v>197</v>
      </c>
      <c r="V27" s="5" t="s">
        <v>198</v>
      </c>
      <c r="W27" s="4" t="s">
        <v>199</v>
      </c>
      <c r="X27" s="4" t="s">
        <v>200</v>
      </c>
      <c r="Y27" s="4">
        <f t="shared" si="0"/>
        <v>12</v>
      </c>
      <c r="Z27" s="4">
        <f t="shared" si="1"/>
        <v>23.333333333333332</v>
      </c>
      <c r="AA27" s="4" t="str">
        <f t="shared" si="2"/>
        <v>Y</v>
      </c>
    </row>
    <row r="28" spans="1:27" s="4" customFormat="1" ht="48" x14ac:dyDescent="0.2">
      <c r="A28" s="3" t="s">
        <v>188</v>
      </c>
      <c r="B28" s="4" t="s">
        <v>189</v>
      </c>
      <c r="C28" s="4" t="s">
        <v>190</v>
      </c>
      <c r="D28" s="4" t="s">
        <v>191</v>
      </c>
      <c r="E28" s="4" t="s">
        <v>122</v>
      </c>
      <c r="F28" s="4">
        <v>12</v>
      </c>
      <c r="G28" s="4" t="s">
        <v>192</v>
      </c>
      <c r="H28" s="4" t="s">
        <v>193</v>
      </c>
      <c r="I28" s="4" t="s">
        <v>34</v>
      </c>
      <c r="J28" s="4" t="s">
        <v>194</v>
      </c>
      <c r="K28" s="4" t="s">
        <v>194</v>
      </c>
      <c r="L28" s="4" t="s">
        <v>135</v>
      </c>
      <c r="M28" s="4">
        <v>140</v>
      </c>
      <c r="P28" s="4" t="s">
        <v>37</v>
      </c>
      <c r="Q28" s="4">
        <v>2.21</v>
      </c>
      <c r="R28" s="4" t="s">
        <v>38</v>
      </c>
      <c r="S28" s="4" t="s">
        <v>196</v>
      </c>
      <c r="U28" s="5" t="s">
        <v>197</v>
      </c>
      <c r="V28" s="5" t="s">
        <v>198</v>
      </c>
      <c r="W28" s="4" t="s">
        <v>199</v>
      </c>
      <c r="X28" s="4" t="s">
        <v>200</v>
      </c>
      <c r="Y28" s="4">
        <f t="shared" si="0"/>
        <v>12</v>
      </c>
      <c r="Z28" s="4">
        <f t="shared" si="1"/>
        <v>11.666666666666666</v>
      </c>
      <c r="AA28" s="4" t="str">
        <f t="shared" si="2"/>
        <v>Y</v>
      </c>
    </row>
    <row r="29" spans="1:27" s="4" customFormat="1" ht="48" x14ac:dyDescent="0.2">
      <c r="A29" s="3" t="s">
        <v>188</v>
      </c>
      <c r="B29" s="4" t="s">
        <v>189</v>
      </c>
      <c r="C29" s="4" t="s">
        <v>190</v>
      </c>
      <c r="D29" s="4" t="s">
        <v>191</v>
      </c>
      <c r="E29" s="4" t="s">
        <v>122</v>
      </c>
      <c r="F29" s="4">
        <v>12</v>
      </c>
      <c r="G29" s="4" t="s">
        <v>192</v>
      </c>
      <c r="H29" s="4" t="s">
        <v>193</v>
      </c>
      <c r="I29" s="4" t="s">
        <v>34</v>
      </c>
      <c r="J29" s="4" t="s">
        <v>194</v>
      </c>
      <c r="K29" s="4" t="s">
        <v>194</v>
      </c>
      <c r="L29" s="4" t="s">
        <v>202</v>
      </c>
      <c r="M29" s="4">
        <v>140</v>
      </c>
      <c r="P29" s="4" t="s">
        <v>37</v>
      </c>
      <c r="Q29" s="4">
        <v>5.9</v>
      </c>
      <c r="R29" s="4" t="s">
        <v>38</v>
      </c>
      <c r="S29" s="4" t="s">
        <v>196</v>
      </c>
      <c r="U29" s="5" t="s">
        <v>197</v>
      </c>
      <c r="V29" s="5" t="s">
        <v>198</v>
      </c>
      <c r="W29" s="4" t="s">
        <v>199</v>
      </c>
      <c r="X29" s="4" t="s">
        <v>200</v>
      </c>
      <c r="Y29" s="4">
        <f t="shared" si="0"/>
        <v>12</v>
      </c>
      <c r="Z29" s="4">
        <f t="shared" si="1"/>
        <v>11.666666666666666</v>
      </c>
      <c r="AA29" s="4" t="str">
        <f t="shared" si="2"/>
        <v>Y</v>
      </c>
    </row>
    <row r="30" spans="1:27" s="4" customFormat="1" ht="48" x14ac:dyDescent="0.2">
      <c r="A30" s="3" t="s">
        <v>203</v>
      </c>
      <c r="B30" s="4" t="s">
        <v>159</v>
      </c>
      <c r="C30" s="4" t="s">
        <v>160</v>
      </c>
      <c r="D30" s="4" t="s">
        <v>161</v>
      </c>
      <c r="E30" s="4" t="s">
        <v>162</v>
      </c>
      <c r="F30" s="4">
        <v>6</v>
      </c>
      <c r="G30" s="4" t="s">
        <v>204</v>
      </c>
      <c r="H30" s="4" t="s">
        <v>205</v>
      </c>
      <c r="I30" s="4" t="s">
        <v>34</v>
      </c>
      <c r="J30" s="4" t="s">
        <v>51</v>
      </c>
      <c r="K30" s="4" t="s">
        <v>52</v>
      </c>
      <c r="L30" s="4" t="s">
        <v>74</v>
      </c>
      <c r="M30" s="4">
        <v>0.1</v>
      </c>
      <c r="P30" s="4" t="s">
        <v>37</v>
      </c>
      <c r="Q30" s="4">
        <v>0</v>
      </c>
      <c r="R30" s="4" t="s">
        <v>54</v>
      </c>
      <c r="S30" s="4" t="s">
        <v>165</v>
      </c>
      <c r="U30" s="5" t="s">
        <v>166</v>
      </c>
      <c r="V30" s="5" t="s">
        <v>186</v>
      </c>
      <c r="W30" s="4" t="s">
        <v>58</v>
      </c>
      <c r="X30" s="4" t="s">
        <v>206</v>
      </c>
      <c r="Y30" s="4">
        <f t="shared" si="0"/>
        <v>11.499999999941792</v>
      </c>
      <c r="Z30" s="4">
        <f t="shared" si="1"/>
        <v>8.695652173957057E-3</v>
      </c>
      <c r="AA30" s="4" t="str">
        <f t="shared" si="2"/>
        <v>Y</v>
      </c>
    </row>
    <row r="31" spans="1:27" s="4" customFormat="1" ht="48" x14ac:dyDescent="0.2">
      <c r="A31" s="3" t="s">
        <v>203</v>
      </c>
      <c r="B31" s="4" t="s">
        <v>159</v>
      </c>
      <c r="C31" s="4" t="s">
        <v>160</v>
      </c>
      <c r="D31" s="4" t="s">
        <v>161</v>
      </c>
      <c r="E31" s="4" t="s">
        <v>162</v>
      </c>
      <c r="F31" s="4">
        <v>6</v>
      </c>
      <c r="G31" s="4" t="s">
        <v>204</v>
      </c>
      <c r="H31" s="4" t="s">
        <v>205</v>
      </c>
      <c r="I31" s="4" t="s">
        <v>34</v>
      </c>
      <c r="J31" s="4" t="s">
        <v>51</v>
      </c>
      <c r="K31" s="4" t="s">
        <v>52</v>
      </c>
      <c r="L31" s="4" t="s">
        <v>53</v>
      </c>
      <c r="M31" s="4">
        <v>6963</v>
      </c>
      <c r="P31" s="4" t="s">
        <v>37</v>
      </c>
      <c r="Q31" s="4">
        <v>0</v>
      </c>
      <c r="R31" s="4" t="s">
        <v>54</v>
      </c>
      <c r="S31" s="4" t="s">
        <v>165</v>
      </c>
      <c r="U31" s="5" t="s">
        <v>166</v>
      </c>
      <c r="V31" s="5" t="s">
        <v>186</v>
      </c>
      <c r="W31" s="4" t="s">
        <v>58</v>
      </c>
      <c r="X31" s="4" t="s">
        <v>206</v>
      </c>
      <c r="Y31" s="4">
        <f t="shared" si="0"/>
        <v>11.499999999941792</v>
      </c>
      <c r="Z31" s="4">
        <f t="shared" si="1"/>
        <v>605.4782608726299</v>
      </c>
      <c r="AA31" s="4" t="str">
        <f t="shared" si="2"/>
        <v>Y</v>
      </c>
    </row>
    <row r="32" spans="1:27" s="7" customFormat="1" ht="32" x14ac:dyDescent="0.2">
      <c r="A32" s="6" t="s">
        <v>207</v>
      </c>
      <c r="B32" s="7" t="s">
        <v>208</v>
      </c>
      <c r="C32" s="7" t="s">
        <v>209</v>
      </c>
      <c r="D32" s="7" t="s">
        <v>210</v>
      </c>
      <c r="E32" s="7" t="s">
        <v>211</v>
      </c>
      <c r="F32" s="7">
        <v>7</v>
      </c>
      <c r="G32" s="7" t="s">
        <v>212</v>
      </c>
      <c r="H32" s="7" t="s">
        <v>213</v>
      </c>
      <c r="I32" s="7" t="s">
        <v>34</v>
      </c>
      <c r="J32" s="7" t="s">
        <v>214</v>
      </c>
      <c r="K32" s="7" t="s">
        <v>215</v>
      </c>
      <c r="L32" s="7" t="s">
        <v>133</v>
      </c>
      <c r="M32" s="7">
        <v>5671</v>
      </c>
      <c r="P32" s="7" t="s">
        <v>37</v>
      </c>
      <c r="Q32" s="7">
        <v>0</v>
      </c>
      <c r="R32" s="7" t="s">
        <v>54</v>
      </c>
      <c r="S32" s="7" t="s">
        <v>216</v>
      </c>
      <c r="U32" s="8" t="s">
        <v>217</v>
      </c>
      <c r="V32" s="8" t="s">
        <v>218</v>
      </c>
      <c r="W32" s="7" t="s">
        <v>219</v>
      </c>
      <c r="X32" s="7" t="s">
        <v>220</v>
      </c>
      <c r="Y32" s="7">
        <f t="shared" si="0"/>
        <v>1.966666666790843</v>
      </c>
      <c r="Z32" s="7">
        <f t="shared" si="1"/>
        <v>2883.5593218518288</v>
      </c>
      <c r="AA32" s="7" t="str">
        <f t="shared" si="2"/>
        <v>Y</v>
      </c>
    </row>
    <row r="33" spans="1:27" s="7" customFormat="1" ht="32" x14ac:dyDescent="0.2">
      <c r="A33" s="6" t="s">
        <v>207</v>
      </c>
      <c r="B33" s="7" t="s">
        <v>208</v>
      </c>
      <c r="C33" s="7" t="s">
        <v>209</v>
      </c>
      <c r="D33" s="7" t="s">
        <v>210</v>
      </c>
      <c r="E33" s="7" t="s">
        <v>211</v>
      </c>
      <c r="F33" s="7">
        <v>7</v>
      </c>
      <c r="G33" s="7" t="s">
        <v>212</v>
      </c>
      <c r="H33" s="7" t="s">
        <v>213</v>
      </c>
      <c r="I33" s="7" t="s">
        <v>34</v>
      </c>
      <c r="J33" s="7" t="s">
        <v>214</v>
      </c>
      <c r="K33" s="7" t="s">
        <v>215</v>
      </c>
      <c r="L33" s="7" t="s">
        <v>53</v>
      </c>
      <c r="M33" s="7">
        <v>2.2599999999999998</v>
      </c>
      <c r="P33" s="7" t="s">
        <v>37</v>
      </c>
      <c r="Q33" s="7">
        <v>0</v>
      </c>
      <c r="R33" s="7" t="s">
        <v>54</v>
      </c>
      <c r="S33" s="7" t="s">
        <v>216</v>
      </c>
      <c r="U33" s="8" t="s">
        <v>217</v>
      </c>
      <c r="V33" s="8" t="s">
        <v>218</v>
      </c>
      <c r="W33" s="7" t="s">
        <v>219</v>
      </c>
      <c r="X33" s="7" t="s">
        <v>220</v>
      </c>
      <c r="Y33" s="7">
        <f t="shared" si="0"/>
        <v>1.966666666790843</v>
      </c>
      <c r="Z33" s="7">
        <f t="shared" si="1"/>
        <v>1.1491525423003233</v>
      </c>
      <c r="AA33" s="7" t="str">
        <f t="shared" si="2"/>
        <v>Y</v>
      </c>
    </row>
    <row r="34" spans="1:27" s="7" customFormat="1" ht="32" x14ac:dyDescent="0.2">
      <c r="A34" s="6" t="s">
        <v>207</v>
      </c>
      <c r="B34" s="7" t="s">
        <v>208</v>
      </c>
      <c r="C34" s="7" t="s">
        <v>209</v>
      </c>
      <c r="D34" s="7" t="s">
        <v>210</v>
      </c>
      <c r="E34" s="7" t="s">
        <v>211</v>
      </c>
      <c r="F34" s="7">
        <v>7</v>
      </c>
      <c r="G34" s="7" t="s">
        <v>212</v>
      </c>
      <c r="H34" s="7" t="s">
        <v>213</v>
      </c>
      <c r="I34" s="7" t="s">
        <v>34</v>
      </c>
      <c r="J34" s="7" t="s">
        <v>214</v>
      </c>
      <c r="K34" s="7" t="s">
        <v>215</v>
      </c>
      <c r="L34" s="7" t="s">
        <v>221</v>
      </c>
      <c r="M34" s="7">
        <v>661.41</v>
      </c>
      <c r="P34" s="7" t="s">
        <v>37</v>
      </c>
      <c r="Q34" s="7">
        <v>0</v>
      </c>
      <c r="R34" s="7" t="s">
        <v>54</v>
      </c>
      <c r="S34" s="7" t="s">
        <v>216</v>
      </c>
      <c r="U34" s="8" t="s">
        <v>217</v>
      </c>
      <c r="V34" s="8" t="s">
        <v>218</v>
      </c>
      <c r="W34" s="7" t="s">
        <v>219</v>
      </c>
      <c r="X34" s="7" t="s">
        <v>220</v>
      </c>
      <c r="Y34" s="7">
        <f t="shared" si="0"/>
        <v>1.966666666790843</v>
      </c>
      <c r="Z34" s="7">
        <f t="shared" si="1"/>
        <v>336.31016947029059</v>
      </c>
      <c r="AA34" s="7" t="str">
        <f t="shared" si="2"/>
        <v>Y</v>
      </c>
    </row>
    <row r="35" spans="1:27" s="7" customFormat="1" ht="64" x14ac:dyDescent="0.2">
      <c r="A35" s="6" t="s">
        <v>222</v>
      </c>
      <c r="B35" s="7" t="s">
        <v>223</v>
      </c>
      <c r="C35" s="7" t="s">
        <v>224</v>
      </c>
      <c r="D35" s="7" t="s">
        <v>225</v>
      </c>
      <c r="E35" s="7" t="s">
        <v>48</v>
      </c>
      <c r="F35" s="7">
        <v>7</v>
      </c>
      <c r="G35" s="7" t="s">
        <v>226</v>
      </c>
      <c r="H35" s="7" t="s">
        <v>227</v>
      </c>
      <c r="I35" s="7" t="s">
        <v>34</v>
      </c>
      <c r="J35" s="7" t="s">
        <v>228</v>
      </c>
      <c r="K35" s="7" t="s">
        <v>229</v>
      </c>
      <c r="L35" s="7" t="s">
        <v>133</v>
      </c>
      <c r="M35" s="7">
        <v>13102.49</v>
      </c>
      <c r="P35" s="7" t="s">
        <v>37</v>
      </c>
      <c r="Q35" s="7">
        <v>0</v>
      </c>
      <c r="R35" s="7" t="s">
        <v>54</v>
      </c>
      <c r="S35" s="7" t="s">
        <v>230</v>
      </c>
      <c r="U35" s="8" t="s">
        <v>231</v>
      </c>
      <c r="V35" s="8" t="s">
        <v>232</v>
      </c>
      <c r="W35" s="7" t="s">
        <v>233</v>
      </c>
      <c r="X35" s="7" t="s">
        <v>234</v>
      </c>
      <c r="Y35" s="7">
        <f t="shared" si="0"/>
        <v>17.516666666662786</v>
      </c>
      <c r="Z35" s="7">
        <f t="shared" si="1"/>
        <v>748.00133206486601</v>
      </c>
      <c r="AA35" s="7" t="str">
        <f t="shared" si="2"/>
        <v>Y</v>
      </c>
    </row>
    <row r="36" spans="1:27" s="7" customFormat="1" ht="64" x14ac:dyDescent="0.2">
      <c r="A36" s="6" t="s">
        <v>222</v>
      </c>
      <c r="B36" s="7" t="s">
        <v>223</v>
      </c>
      <c r="C36" s="7" t="s">
        <v>224</v>
      </c>
      <c r="D36" s="7" t="s">
        <v>225</v>
      </c>
      <c r="E36" s="7" t="s">
        <v>48</v>
      </c>
      <c r="F36" s="7">
        <v>7</v>
      </c>
      <c r="G36" s="7" t="s">
        <v>226</v>
      </c>
      <c r="H36" s="7" t="s">
        <v>227</v>
      </c>
      <c r="I36" s="7" t="s">
        <v>34</v>
      </c>
      <c r="J36" s="7" t="s">
        <v>228</v>
      </c>
      <c r="K36" s="7" t="s">
        <v>229</v>
      </c>
      <c r="L36" s="7" t="s">
        <v>53</v>
      </c>
      <c r="M36" s="7">
        <v>32.64</v>
      </c>
      <c r="P36" s="7" t="s">
        <v>37</v>
      </c>
      <c r="Q36" s="7">
        <v>0</v>
      </c>
      <c r="R36" s="7" t="s">
        <v>54</v>
      </c>
      <c r="S36" s="7" t="s">
        <v>230</v>
      </c>
      <c r="U36" s="8" t="s">
        <v>231</v>
      </c>
      <c r="V36" s="8" t="s">
        <v>232</v>
      </c>
      <c r="W36" s="7" t="s">
        <v>233</v>
      </c>
      <c r="X36" s="7" t="s">
        <v>234</v>
      </c>
      <c r="Y36" s="7">
        <f t="shared" si="0"/>
        <v>17.516666666662786</v>
      </c>
      <c r="Z36" s="7">
        <f t="shared" si="1"/>
        <v>1.8633682207425633</v>
      </c>
      <c r="AA36" s="7" t="str">
        <f t="shared" si="2"/>
        <v>Y</v>
      </c>
    </row>
    <row r="37" spans="1:27" s="7" customFormat="1" ht="64" x14ac:dyDescent="0.2">
      <c r="A37" s="6" t="s">
        <v>222</v>
      </c>
      <c r="B37" s="7" t="s">
        <v>223</v>
      </c>
      <c r="C37" s="7" t="s">
        <v>224</v>
      </c>
      <c r="D37" s="7" t="s">
        <v>225</v>
      </c>
      <c r="E37" s="7" t="s">
        <v>48</v>
      </c>
      <c r="F37" s="7">
        <v>7</v>
      </c>
      <c r="G37" s="7" t="s">
        <v>226</v>
      </c>
      <c r="H37" s="7" t="s">
        <v>227</v>
      </c>
      <c r="I37" s="7" t="s">
        <v>34</v>
      </c>
      <c r="J37" s="7" t="s">
        <v>228</v>
      </c>
      <c r="K37" s="7" t="s">
        <v>229</v>
      </c>
      <c r="L37" s="7" t="s">
        <v>221</v>
      </c>
      <c r="M37" s="7">
        <v>6563.14</v>
      </c>
      <c r="P37" s="7" t="s">
        <v>37</v>
      </c>
      <c r="Q37" s="7">
        <v>0</v>
      </c>
      <c r="R37" s="7" t="s">
        <v>54</v>
      </c>
      <c r="S37" s="7" t="s">
        <v>230</v>
      </c>
      <c r="U37" s="8" t="s">
        <v>231</v>
      </c>
      <c r="V37" s="8" t="s">
        <v>232</v>
      </c>
      <c r="W37" s="7" t="s">
        <v>233</v>
      </c>
      <c r="X37" s="7" t="s">
        <v>234</v>
      </c>
      <c r="Y37" s="7">
        <f t="shared" si="0"/>
        <v>17.516666666662786</v>
      </c>
      <c r="Z37" s="7">
        <f t="shared" si="1"/>
        <v>374.67973358714295</v>
      </c>
      <c r="AA37" s="7" t="str">
        <f t="shared" si="2"/>
        <v>Y</v>
      </c>
    </row>
    <row r="38" spans="1:27" s="7" customFormat="1" ht="80" x14ac:dyDescent="0.2">
      <c r="A38" s="6" t="s">
        <v>235</v>
      </c>
      <c r="B38" s="7" t="s">
        <v>236</v>
      </c>
      <c r="C38" s="7" t="s">
        <v>237</v>
      </c>
      <c r="D38" s="7" t="s">
        <v>238</v>
      </c>
      <c r="E38" s="7" t="s">
        <v>239</v>
      </c>
      <c r="F38" s="7">
        <v>8</v>
      </c>
      <c r="G38" s="7" t="s">
        <v>240</v>
      </c>
      <c r="H38" s="7" t="s">
        <v>241</v>
      </c>
      <c r="I38" s="7" t="s">
        <v>34</v>
      </c>
      <c r="J38" s="7" t="s">
        <v>242</v>
      </c>
      <c r="K38" s="7" t="s">
        <v>243</v>
      </c>
      <c r="L38" s="7" t="s">
        <v>133</v>
      </c>
      <c r="M38" s="7">
        <v>10373.31</v>
      </c>
      <c r="P38" s="7" t="s">
        <v>37</v>
      </c>
      <c r="Q38" s="7">
        <v>0</v>
      </c>
      <c r="R38" s="7" t="s">
        <v>54</v>
      </c>
      <c r="S38" s="7" t="s">
        <v>244</v>
      </c>
      <c r="U38" s="8" t="s">
        <v>245</v>
      </c>
      <c r="V38" s="8" t="s">
        <v>246</v>
      </c>
      <c r="W38" s="7" t="s">
        <v>247</v>
      </c>
      <c r="X38" s="7" t="s">
        <v>248</v>
      </c>
      <c r="Y38" s="7">
        <f t="shared" si="0"/>
        <v>9.5666666667675599</v>
      </c>
      <c r="Z38" s="7">
        <f t="shared" si="1"/>
        <v>1084.3181184554633</v>
      </c>
      <c r="AA38" s="7" t="str">
        <f t="shared" si="2"/>
        <v>Y</v>
      </c>
    </row>
    <row r="39" spans="1:27" s="7" customFormat="1" ht="80" x14ac:dyDescent="0.2">
      <c r="A39" s="6" t="s">
        <v>235</v>
      </c>
      <c r="B39" s="7" t="s">
        <v>236</v>
      </c>
      <c r="C39" s="7" t="s">
        <v>237</v>
      </c>
      <c r="D39" s="7" t="s">
        <v>238</v>
      </c>
      <c r="E39" s="7" t="s">
        <v>239</v>
      </c>
      <c r="F39" s="7">
        <v>8</v>
      </c>
      <c r="G39" s="7" t="s">
        <v>240</v>
      </c>
      <c r="H39" s="7" t="s">
        <v>241</v>
      </c>
      <c r="I39" s="7" t="s">
        <v>34</v>
      </c>
      <c r="J39" s="7" t="s">
        <v>242</v>
      </c>
      <c r="K39" s="7" t="s">
        <v>243</v>
      </c>
      <c r="L39" s="7" t="s">
        <v>53</v>
      </c>
      <c r="M39" s="7">
        <v>14.74</v>
      </c>
      <c r="P39" s="7" t="s">
        <v>37</v>
      </c>
      <c r="Q39" s="7">
        <v>0</v>
      </c>
      <c r="R39" s="7" t="s">
        <v>54</v>
      </c>
      <c r="S39" s="7" t="s">
        <v>244</v>
      </c>
      <c r="U39" s="8" t="s">
        <v>245</v>
      </c>
      <c r="V39" s="8" t="s">
        <v>246</v>
      </c>
      <c r="W39" s="7" t="s">
        <v>247</v>
      </c>
      <c r="X39" s="7" t="s">
        <v>248</v>
      </c>
      <c r="Y39" s="7">
        <f t="shared" si="0"/>
        <v>9.5666666667675599</v>
      </c>
      <c r="Z39" s="7">
        <f t="shared" si="1"/>
        <v>1.5407665505063988</v>
      </c>
      <c r="AA39" s="7" t="str">
        <f t="shared" si="2"/>
        <v>Y</v>
      </c>
    </row>
    <row r="40" spans="1:27" s="7" customFormat="1" ht="80" x14ac:dyDescent="0.2">
      <c r="A40" s="6" t="s">
        <v>235</v>
      </c>
      <c r="B40" s="7" t="s">
        <v>236</v>
      </c>
      <c r="C40" s="7" t="s">
        <v>237</v>
      </c>
      <c r="D40" s="7" t="s">
        <v>238</v>
      </c>
      <c r="E40" s="7" t="s">
        <v>239</v>
      </c>
      <c r="F40" s="7">
        <v>8</v>
      </c>
      <c r="G40" s="7" t="s">
        <v>240</v>
      </c>
      <c r="H40" s="7" t="s">
        <v>241</v>
      </c>
      <c r="I40" s="7" t="s">
        <v>34</v>
      </c>
      <c r="J40" s="7" t="s">
        <v>242</v>
      </c>
      <c r="K40" s="7" t="s">
        <v>243</v>
      </c>
      <c r="L40" s="7" t="s">
        <v>221</v>
      </c>
      <c r="M40" s="7">
        <v>1209.8399999999999</v>
      </c>
      <c r="P40" s="7" t="s">
        <v>37</v>
      </c>
      <c r="Q40" s="7">
        <v>0</v>
      </c>
      <c r="R40" s="7" t="s">
        <v>54</v>
      </c>
      <c r="S40" s="7" t="s">
        <v>244</v>
      </c>
      <c r="U40" s="8" t="s">
        <v>245</v>
      </c>
      <c r="V40" s="8" t="s">
        <v>246</v>
      </c>
      <c r="W40" s="7" t="s">
        <v>247</v>
      </c>
      <c r="X40" s="7" t="s">
        <v>248</v>
      </c>
      <c r="Y40" s="7">
        <f t="shared" si="0"/>
        <v>9.5666666667675599</v>
      </c>
      <c r="Z40" s="7">
        <f t="shared" si="1"/>
        <v>126.4641114969241</v>
      </c>
      <c r="AA40" s="7" t="str">
        <f t="shared" si="2"/>
        <v>Y</v>
      </c>
    </row>
    <row r="41" spans="1:27" s="7" customFormat="1" ht="64" x14ac:dyDescent="0.2">
      <c r="A41" s="6" t="s">
        <v>249</v>
      </c>
      <c r="B41" s="7" t="s">
        <v>250</v>
      </c>
      <c r="C41" s="7" t="s">
        <v>251</v>
      </c>
      <c r="D41" s="7" t="s">
        <v>252</v>
      </c>
      <c r="E41" s="7" t="s">
        <v>253</v>
      </c>
      <c r="F41" s="7">
        <v>7</v>
      </c>
      <c r="G41" s="7" t="s">
        <v>254</v>
      </c>
      <c r="H41" s="7" t="s">
        <v>255</v>
      </c>
      <c r="I41" s="7" t="s">
        <v>34</v>
      </c>
      <c r="J41" s="7" t="s">
        <v>256</v>
      </c>
      <c r="K41" s="7" t="s">
        <v>257</v>
      </c>
      <c r="L41" s="7" t="s">
        <v>133</v>
      </c>
      <c r="M41" s="7">
        <v>6144.48</v>
      </c>
      <c r="P41" s="7" t="s">
        <v>37</v>
      </c>
      <c r="Q41" s="7">
        <v>0</v>
      </c>
      <c r="R41" s="7" t="s">
        <v>54</v>
      </c>
      <c r="S41" s="7" t="s">
        <v>258</v>
      </c>
      <c r="U41" s="8" t="s">
        <v>259</v>
      </c>
      <c r="V41" s="8" t="s">
        <v>260</v>
      </c>
      <c r="W41" s="7" t="s">
        <v>261</v>
      </c>
      <c r="X41" s="7" t="s">
        <v>262</v>
      </c>
      <c r="Y41" s="7">
        <f t="shared" si="0"/>
        <v>7.1000000000931323</v>
      </c>
      <c r="Z41" s="7">
        <f t="shared" si="1"/>
        <v>865.41971829850718</v>
      </c>
      <c r="AA41" s="7" t="str">
        <f t="shared" si="2"/>
        <v>Y</v>
      </c>
    </row>
    <row r="42" spans="1:27" s="7" customFormat="1" ht="64" x14ac:dyDescent="0.2">
      <c r="A42" s="6" t="s">
        <v>249</v>
      </c>
      <c r="B42" s="7" t="s">
        <v>250</v>
      </c>
      <c r="C42" s="7" t="s">
        <v>251</v>
      </c>
      <c r="D42" s="7" t="s">
        <v>252</v>
      </c>
      <c r="E42" s="7" t="s">
        <v>253</v>
      </c>
      <c r="F42" s="7">
        <v>7</v>
      </c>
      <c r="G42" s="7" t="s">
        <v>254</v>
      </c>
      <c r="H42" s="7" t="s">
        <v>255</v>
      </c>
      <c r="I42" s="7" t="s">
        <v>34</v>
      </c>
      <c r="J42" s="7" t="s">
        <v>256</v>
      </c>
      <c r="K42" s="7" t="s">
        <v>257</v>
      </c>
      <c r="L42" s="7" t="s">
        <v>53</v>
      </c>
      <c r="M42" s="7">
        <v>29.17</v>
      </c>
      <c r="P42" s="7" t="s">
        <v>37</v>
      </c>
      <c r="Q42" s="7">
        <v>0</v>
      </c>
      <c r="R42" s="7" t="s">
        <v>54</v>
      </c>
      <c r="S42" s="7" t="s">
        <v>258</v>
      </c>
      <c r="U42" s="8" t="s">
        <v>259</v>
      </c>
      <c r="V42" s="8" t="s">
        <v>260</v>
      </c>
      <c r="W42" s="7" t="s">
        <v>261</v>
      </c>
      <c r="X42" s="7" t="s">
        <v>262</v>
      </c>
      <c r="Y42" s="7">
        <f t="shared" si="0"/>
        <v>7.1000000000931323</v>
      </c>
      <c r="Z42" s="7">
        <f t="shared" si="1"/>
        <v>4.1084507041714611</v>
      </c>
      <c r="AA42" s="7" t="str">
        <f t="shared" si="2"/>
        <v>Y</v>
      </c>
    </row>
    <row r="43" spans="1:27" s="7" customFormat="1" ht="64" x14ac:dyDescent="0.2">
      <c r="A43" s="6" t="s">
        <v>249</v>
      </c>
      <c r="B43" s="7" t="s">
        <v>250</v>
      </c>
      <c r="C43" s="7" t="s">
        <v>251</v>
      </c>
      <c r="D43" s="7" t="s">
        <v>252</v>
      </c>
      <c r="E43" s="7" t="s">
        <v>253</v>
      </c>
      <c r="F43" s="7">
        <v>7</v>
      </c>
      <c r="G43" s="7" t="s">
        <v>254</v>
      </c>
      <c r="H43" s="7" t="s">
        <v>255</v>
      </c>
      <c r="I43" s="7" t="s">
        <v>34</v>
      </c>
      <c r="J43" s="7" t="s">
        <v>256</v>
      </c>
      <c r="K43" s="7" t="s">
        <v>257</v>
      </c>
      <c r="L43" s="7" t="s">
        <v>221</v>
      </c>
      <c r="M43" s="7">
        <v>716.63</v>
      </c>
      <c r="P43" s="7" t="s">
        <v>37</v>
      </c>
      <c r="Q43" s="7">
        <v>0</v>
      </c>
      <c r="R43" s="7" t="s">
        <v>54</v>
      </c>
      <c r="S43" s="7" t="s">
        <v>258</v>
      </c>
      <c r="U43" s="8" t="s">
        <v>259</v>
      </c>
      <c r="V43" s="8" t="s">
        <v>260</v>
      </c>
      <c r="W43" s="7" t="s">
        <v>261</v>
      </c>
      <c r="X43" s="7" t="s">
        <v>262</v>
      </c>
      <c r="Y43" s="7">
        <f t="shared" si="0"/>
        <v>7.1000000000931323</v>
      </c>
      <c r="Z43" s="7">
        <f t="shared" si="1"/>
        <v>100.93380281557744</v>
      </c>
      <c r="AA43" s="7" t="str">
        <f t="shared" si="2"/>
        <v>Y</v>
      </c>
    </row>
    <row r="44" spans="1:27" s="7" customFormat="1" ht="64" x14ac:dyDescent="0.2">
      <c r="A44" s="6" t="s">
        <v>249</v>
      </c>
      <c r="B44" s="7" t="s">
        <v>250</v>
      </c>
      <c r="C44" s="7" t="s">
        <v>251</v>
      </c>
      <c r="D44" s="7" t="s">
        <v>252</v>
      </c>
      <c r="E44" s="7" t="s">
        <v>253</v>
      </c>
      <c r="F44" s="7">
        <v>7</v>
      </c>
      <c r="G44" s="7" t="s">
        <v>254</v>
      </c>
      <c r="H44" s="7" t="s">
        <v>255</v>
      </c>
      <c r="I44" s="7" t="s">
        <v>34</v>
      </c>
      <c r="J44" s="7" t="s">
        <v>256</v>
      </c>
      <c r="K44" s="7" t="s">
        <v>257</v>
      </c>
      <c r="L44" s="7" t="s">
        <v>133</v>
      </c>
      <c r="M44" s="7">
        <v>1718.09</v>
      </c>
      <c r="P44" s="7" t="s">
        <v>37</v>
      </c>
      <c r="Q44" s="7">
        <v>0</v>
      </c>
      <c r="R44" s="7" t="s">
        <v>54</v>
      </c>
      <c r="S44" s="7" t="s">
        <v>258</v>
      </c>
      <c r="U44" s="8" t="s">
        <v>259</v>
      </c>
      <c r="V44" s="8" t="s">
        <v>260</v>
      </c>
      <c r="W44" s="7" t="s">
        <v>261</v>
      </c>
      <c r="X44" s="7" t="s">
        <v>262</v>
      </c>
      <c r="Y44" s="7">
        <f t="shared" si="0"/>
        <v>7.1000000000931323</v>
      </c>
      <c r="Z44" s="7">
        <f t="shared" si="1"/>
        <v>241.98450703907935</v>
      </c>
      <c r="AA44" s="7" t="str">
        <f t="shared" si="2"/>
        <v>Y</v>
      </c>
    </row>
    <row r="45" spans="1:27" s="7" customFormat="1" ht="64" x14ac:dyDescent="0.2">
      <c r="A45" s="6" t="s">
        <v>249</v>
      </c>
      <c r="B45" s="7" t="s">
        <v>250</v>
      </c>
      <c r="C45" s="7" t="s">
        <v>251</v>
      </c>
      <c r="D45" s="7" t="s">
        <v>252</v>
      </c>
      <c r="E45" s="7" t="s">
        <v>253</v>
      </c>
      <c r="F45" s="7">
        <v>7</v>
      </c>
      <c r="G45" s="7" t="s">
        <v>254</v>
      </c>
      <c r="H45" s="7" t="s">
        <v>255</v>
      </c>
      <c r="I45" s="7" t="s">
        <v>34</v>
      </c>
      <c r="J45" s="7" t="s">
        <v>256</v>
      </c>
      <c r="K45" s="7" t="s">
        <v>257</v>
      </c>
      <c r="L45" s="7" t="s">
        <v>53</v>
      </c>
      <c r="M45" s="7">
        <v>1.55</v>
      </c>
      <c r="P45" s="7" t="s">
        <v>37</v>
      </c>
      <c r="Q45" s="7">
        <v>0</v>
      </c>
      <c r="R45" s="7" t="s">
        <v>54</v>
      </c>
      <c r="S45" s="7" t="s">
        <v>258</v>
      </c>
      <c r="U45" s="8" t="s">
        <v>259</v>
      </c>
      <c r="V45" s="8" t="s">
        <v>260</v>
      </c>
      <c r="W45" s="7" t="s">
        <v>261</v>
      </c>
      <c r="X45" s="7" t="s">
        <v>262</v>
      </c>
      <c r="Y45" s="7">
        <f t="shared" si="0"/>
        <v>7.1000000000931323</v>
      </c>
      <c r="Z45" s="7">
        <f t="shared" si="1"/>
        <v>0.21830985915206597</v>
      </c>
      <c r="AA45" s="7" t="str">
        <f t="shared" si="2"/>
        <v>Y</v>
      </c>
    </row>
    <row r="46" spans="1:27" s="7" customFormat="1" ht="64" x14ac:dyDescent="0.2">
      <c r="A46" s="6" t="s">
        <v>249</v>
      </c>
      <c r="B46" s="7" t="s">
        <v>250</v>
      </c>
      <c r="C46" s="7" t="s">
        <v>251</v>
      </c>
      <c r="D46" s="7" t="s">
        <v>252</v>
      </c>
      <c r="E46" s="7" t="s">
        <v>253</v>
      </c>
      <c r="F46" s="7">
        <v>7</v>
      </c>
      <c r="G46" s="7" t="s">
        <v>254</v>
      </c>
      <c r="H46" s="7" t="s">
        <v>255</v>
      </c>
      <c r="I46" s="7" t="s">
        <v>34</v>
      </c>
      <c r="J46" s="7" t="s">
        <v>256</v>
      </c>
      <c r="K46" s="7" t="s">
        <v>257</v>
      </c>
      <c r="L46" s="7" t="s">
        <v>221</v>
      </c>
      <c r="M46" s="7">
        <v>200.38</v>
      </c>
      <c r="P46" s="7" t="s">
        <v>37</v>
      </c>
      <c r="Q46" s="7">
        <v>0</v>
      </c>
      <c r="R46" s="7" t="s">
        <v>54</v>
      </c>
      <c r="S46" s="7" t="s">
        <v>258</v>
      </c>
      <c r="U46" s="8" t="s">
        <v>259</v>
      </c>
      <c r="V46" s="8" t="s">
        <v>260</v>
      </c>
      <c r="W46" s="7" t="s">
        <v>261</v>
      </c>
      <c r="X46" s="7" t="s">
        <v>262</v>
      </c>
      <c r="Y46" s="7">
        <f t="shared" si="0"/>
        <v>7.1000000000931323</v>
      </c>
      <c r="Z46" s="7">
        <f t="shared" si="1"/>
        <v>28.222535210897405</v>
      </c>
      <c r="AA46" s="7" t="str">
        <f t="shared" si="2"/>
        <v>Y</v>
      </c>
    </row>
    <row r="47" spans="1:27" s="7" customFormat="1" ht="48" x14ac:dyDescent="0.2">
      <c r="A47" s="6" t="s">
        <v>263</v>
      </c>
      <c r="B47" s="7" t="s">
        <v>264</v>
      </c>
      <c r="C47" s="7" t="s">
        <v>265</v>
      </c>
      <c r="D47" s="7" t="s">
        <v>266</v>
      </c>
      <c r="E47" s="7" t="s">
        <v>267</v>
      </c>
      <c r="F47" s="7">
        <v>7</v>
      </c>
      <c r="G47" s="7" t="s">
        <v>268</v>
      </c>
      <c r="H47" s="7" t="s">
        <v>269</v>
      </c>
      <c r="I47" s="7" t="s">
        <v>34</v>
      </c>
      <c r="J47" s="7" t="s">
        <v>270</v>
      </c>
      <c r="K47" s="7" t="s">
        <v>194</v>
      </c>
      <c r="L47" s="7" t="s">
        <v>133</v>
      </c>
      <c r="M47" s="7">
        <v>5001</v>
      </c>
      <c r="P47" s="7" t="s">
        <v>37</v>
      </c>
      <c r="Q47" s="7">
        <v>0</v>
      </c>
      <c r="R47" s="7" t="s">
        <v>54</v>
      </c>
      <c r="S47" s="7" t="s">
        <v>271</v>
      </c>
      <c r="U47" s="8" t="s">
        <v>272</v>
      </c>
      <c r="V47" s="8" t="s">
        <v>273</v>
      </c>
      <c r="W47" s="7" t="s">
        <v>219</v>
      </c>
      <c r="X47" s="7" t="s">
        <v>274</v>
      </c>
      <c r="Y47" s="7">
        <f t="shared" ref="Y47:Y91" si="3">(H47-G47)*24</f>
        <v>8.0000000000582077</v>
      </c>
      <c r="Z47" s="7">
        <f t="shared" ref="Z47:Z91" si="4">M47/Y47</f>
        <v>625.12499999545162</v>
      </c>
      <c r="AA47" s="7" t="str">
        <f t="shared" ref="AA47:AA91" si="5">IF(Z47&gt;=Q47,"Y","N")</f>
        <v>Y</v>
      </c>
    </row>
    <row r="48" spans="1:27" s="7" customFormat="1" ht="48" x14ac:dyDescent="0.2">
      <c r="A48" s="6" t="s">
        <v>275</v>
      </c>
      <c r="B48" s="7" t="s">
        <v>276</v>
      </c>
      <c r="C48" s="7" t="s">
        <v>277</v>
      </c>
      <c r="D48" s="7" t="s">
        <v>278</v>
      </c>
      <c r="E48" s="7" t="s">
        <v>141</v>
      </c>
      <c r="F48" s="7">
        <v>7</v>
      </c>
      <c r="G48" s="7" t="s">
        <v>279</v>
      </c>
      <c r="H48" s="7" t="s">
        <v>280</v>
      </c>
      <c r="I48" s="7" t="s">
        <v>34</v>
      </c>
      <c r="J48" s="7" t="s">
        <v>155</v>
      </c>
      <c r="K48" s="7" t="s">
        <v>145</v>
      </c>
      <c r="L48" s="7" t="s">
        <v>133</v>
      </c>
      <c r="M48" s="7">
        <v>5001</v>
      </c>
      <c r="P48" s="7" t="s">
        <v>37</v>
      </c>
      <c r="Q48" s="7">
        <v>0</v>
      </c>
      <c r="R48" s="7" t="s">
        <v>54</v>
      </c>
      <c r="S48" s="7" t="s">
        <v>281</v>
      </c>
      <c r="U48" s="8" t="s">
        <v>147</v>
      </c>
      <c r="V48" s="8" t="s">
        <v>282</v>
      </c>
      <c r="W48" s="7" t="s">
        <v>283</v>
      </c>
      <c r="X48" s="7" t="s">
        <v>284</v>
      </c>
      <c r="Y48" s="7">
        <f t="shared" si="3"/>
        <v>24</v>
      </c>
      <c r="Z48" s="7">
        <f t="shared" si="4"/>
        <v>208.375</v>
      </c>
      <c r="AA48" s="7" t="str">
        <f t="shared" si="5"/>
        <v>Y</v>
      </c>
    </row>
    <row r="49" spans="1:27" s="7" customFormat="1" ht="48" x14ac:dyDescent="0.2">
      <c r="A49" s="6" t="s">
        <v>275</v>
      </c>
      <c r="B49" s="7" t="s">
        <v>276</v>
      </c>
      <c r="C49" s="7" t="s">
        <v>277</v>
      </c>
      <c r="D49" s="7" t="s">
        <v>278</v>
      </c>
      <c r="E49" s="7" t="s">
        <v>141</v>
      </c>
      <c r="F49" s="7">
        <v>7</v>
      </c>
      <c r="G49" s="7" t="s">
        <v>279</v>
      </c>
      <c r="H49" s="7" t="s">
        <v>280</v>
      </c>
      <c r="I49" s="7" t="s">
        <v>34</v>
      </c>
      <c r="J49" s="7" t="s">
        <v>155</v>
      </c>
      <c r="K49" s="7" t="s">
        <v>145</v>
      </c>
      <c r="L49" s="7" t="s">
        <v>53</v>
      </c>
      <c r="M49" s="7">
        <v>5001</v>
      </c>
      <c r="P49" s="7" t="s">
        <v>37</v>
      </c>
      <c r="Q49" s="7">
        <v>0</v>
      </c>
      <c r="R49" s="7" t="s">
        <v>54</v>
      </c>
      <c r="S49" s="7" t="s">
        <v>281</v>
      </c>
      <c r="U49" s="8" t="s">
        <v>147</v>
      </c>
      <c r="V49" s="8" t="s">
        <v>282</v>
      </c>
      <c r="W49" s="7" t="s">
        <v>283</v>
      </c>
      <c r="X49" s="7" t="s">
        <v>284</v>
      </c>
      <c r="Y49" s="7">
        <f t="shared" si="3"/>
        <v>24</v>
      </c>
      <c r="Z49" s="7">
        <f t="shared" si="4"/>
        <v>208.375</v>
      </c>
      <c r="AA49" s="7" t="str">
        <f t="shared" si="5"/>
        <v>Y</v>
      </c>
    </row>
    <row r="50" spans="1:27" s="7" customFormat="1" ht="48" x14ac:dyDescent="0.2">
      <c r="A50" s="6" t="s">
        <v>275</v>
      </c>
      <c r="B50" s="7" t="s">
        <v>276</v>
      </c>
      <c r="C50" s="7" t="s">
        <v>277</v>
      </c>
      <c r="D50" s="7" t="s">
        <v>278</v>
      </c>
      <c r="E50" s="7" t="s">
        <v>141</v>
      </c>
      <c r="F50" s="7">
        <v>7</v>
      </c>
      <c r="G50" s="7" t="s">
        <v>279</v>
      </c>
      <c r="H50" s="7" t="s">
        <v>280</v>
      </c>
      <c r="I50" s="7" t="s">
        <v>34</v>
      </c>
      <c r="J50" s="7" t="s">
        <v>155</v>
      </c>
      <c r="K50" s="7" t="s">
        <v>145</v>
      </c>
      <c r="L50" s="7" t="s">
        <v>285</v>
      </c>
      <c r="M50" s="7">
        <v>5001</v>
      </c>
      <c r="P50" s="7" t="s">
        <v>37</v>
      </c>
      <c r="Q50" s="7">
        <v>0</v>
      </c>
      <c r="R50" s="7" t="s">
        <v>54</v>
      </c>
      <c r="S50" s="7" t="s">
        <v>281</v>
      </c>
      <c r="U50" s="8" t="s">
        <v>147</v>
      </c>
      <c r="V50" s="8" t="s">
        <v>282</v>
      </c>
      <c r="W50" s="7" t="s">
        <v>283</v>
      </c>
      <c r="X50" s="7" t="s">
        <v>284</v>
      </c>
      <c r="Y50" s="7">
        <f t="shared" si="3"/>
        <v>24</v>
      </c>
      <c r="Z50" s="7">
        <f t="shared" si="4"/>
        <v>208.375</v>
      </c>
      <c r="AA50" s="7" t="str">
        <f t="shared" si="5"/>
        <v>Y</v>
      </c>
    </row>
    <row r="51" spans="1:27" s="7" customFormat="1" ht="64" x14ac:dyDescent="0.2">
      <c r="A51" s="6" t="s">
        <v>286</v>
      </c>
      <c r="B51" s="7" t="s">
        <v>287</v>
      </c>
      <c r="C51" s="7" t="s">
        <v>288</v>
      </c>
      <c r="D51" s="7" t="s">
        <v>289</v>
      </c>
      <c r="E51" s="7" t="s">
        <v>253</v>
      </c>
      <c r="F51" s="7">
        <v>7</v>
      </c>
      <c r="G51" s="7" t="s">
        <v>290</v>
      </c>
      <c r="H51" s="7" t="s">
        <v>291</v>
      </c>
      <c r="I51" s="7" t="s">
        <v>34</v>
      </c>
      <c r="J51" s="7" t="s">
        <v>292</v>
      </c>
      <c r="K51" s="7" t="s">
        <v>194</v>
      </c>
      <c r="L51" s="7" t="s">
        <v>133</v>
      </c>
      <c r="M51" s="7">
        <v>25532.51</v>
      </c>
      <c r="P51" s="7" t="s">
        <v>37</v>
      </c>
      <c r="Q51" s="7">
        <v>0</v>
      </c>
      <c r="R51" s="7" t="s">
        <v>54</v>
      </c>
      <c r="S51" s="7" t="s">
        <v>293</v>
      </c>
      <c r="U51" s="8" t="s">
        <v>294</v>
      </c>
      <c r="V51" s="8" t="s">
        <v>295</v>
      </c>
      <c r="W51" s="7" t="s">
        <v>296</v>
      </c>
      <c r="X51" s="7" t="s">
        <v>297</v>
      </c>
      <c r="Y51" s="7">
        <f t="shared" si="3"/>
        <v>24</v>
      </c>
      <c r="Z51" s="7">
        <f t="shared" si="4"/>
        <v>1063.8545833333333</v>
      </c>
      <c r="AA51" s="7" t="str">
        <f t="shared" si="5"/>
        <v>Y</v>
      </c>
    </row>
    <row r="52" spans="1:27" s="7" customFormat="1" ht="64" x14ac:dyDescent="0.2">
      <c r="A52" s="6" t="s">
        <v>286</v>
      </c>
      <c r="B52" s="7" t="s">
        <v>287</v>
      </c>
      <c r="C52" s="7" t="s">
        <v>288</v>
      </c>
      <c r="D52" s="7" t="s">
        <v>289</v>
      </c>
      <c r="E52" s="7" t="s">
        <v>253</v>
      </c>
      <c r="F52" s="7">
        <v>7</v>
      </c>
      <c r="G52" s="7" t="s">
        <v>290</v>
      </c>
      <c r="H52" s="7" t="s">
        <v>291</v>
      </c>
      <c r="I52" s="7" t="s">
        <v>34</v>
      </c>
      <c r="J52" s="7" t="s">
        <v>292</v>
      </c>
      <c r="K52" s="7" t="s">
        <v>194</v>
      </c>
      <c r="L52" s="7" t="s">
        <v>53</v>
      </c>
      <c r="M52" s="7">
        <v>28.18</v>
      </c>
      <c r="P52" s="7" t="s">
        <v>37</v>
      </c>
      <c r="Q52" s="7">
        <v>0</v>
      </c>
      <c r="R52" s="7" t="s">
        <v>54</v>
      </c>
      <c r="S52" s="7" t="s">
        <v>293</v>
      </c>
      <c r="U52" s="8" t="s">
        <v>294</v>
      </c>
      <c r="V52" s="8" t="s">
        <v>295</v>
      </c>
      <c r="W52" s="7" t="s">
        <v>296</v>
      </c>
      <c r="X52" s="7" t="s">
        <v>297</v>
      </c>
      <c r="Y52" s="7">
        <f t="shared" si="3"/>
        <v>24</v>
      </c>
      <c r="Z52" s="7">
        <f t="shared" si="4"/>
        <v>1.1741666666666666</v>
      </c>
      <c r="AA52" s="7" t="str">
        <f t="shared" si="5"/>
        <v>Y</v>
      </c>
    </row>
    <row r="53" spans="1:27" s="7" customFormat="1" ht="64" x14ac:dyDescent="0.2">
      <c r="A53" s="6" t="s">
        <v>286</v>
      </c>
      <c r="B53" s="7" t="s">
        <v>287</v>
      </c>
      <c r="C53" s="7" t="s">
        <v>288</v>
      </c>
      <c r="D53" s="7" t="s">
        <v>289</v>
      </c>
      <c r="E53" s="7" t="s">
        <v>253</v>
      </c>
      <c r="F53" s="7">
        <v>7</v>
      </c>
      <c r="G53" s="7" t="s">
        <v>290</v>
      </c>
      <c r="H53" s="7" t="s">
        <v>291</v>
      </c>
      <c r="I53" s="7" t="s">
        <v>34</v>
      </c>
      <c r="J53" s="7" t="s">
        <v>292</v>
      </c>
      <c r="K53" s="7" t="s">
        <v>194</v>
      </c>
      <c r="L53" s="7" t="s">
        <v>285</v>
      </c>
      <c r="M53" s="7">
        <v>2977.86</v>
      </c>
      <c r="P53" s="7" t="s">
        <v>37</v>
      </c>
      <c r="Q53" s="7">
        <v>0</v>
      </c>
      <c r="R53" s="7" t="s">
        <v>54</v>
      </c>
      <c r="S53" s="7" t="s">
        <v>293</v>
      </c>
      <c r="U53" s="8" t="s">
        <v>294</v>
      </c>
      <c r="V53" s="8" t="s">
        <v>295</v>
      </c>
      <c r="W53" s="7" t="s">
        <v>296</v>
      </c>
      <c r="X53" s="7" t="s">
        <v>297</v>
      </c>
      <c r="Y53" s="7">
        <f t="shared" si="3"/>
        <v>24</v>
      </c>
      <c r="Z53" s="7">
        <f t="shared" si="4"/>
        <v>124.0775</v>
      </c>
      <c r="AA53" s="7" t="str">
        <f t="shared" si="5"/>
        <v>Y</v>
      </c>
    </row>
    <row r="54" spans="1:27" s="7" customFormat="1" ht="48" x14ac:dyDescent="0.2">
      <c r="A54" s="6" t="s">
        <v>298</v>
      </c>
      <c r="B54" s="7" t="s">
        <v>299</v>
      </c>
      <c r="C54" s="7" t="s">
        <v>300</v>
      </c>
      <c r="D54" s="7" t="s">
        <v>301</v>
      </c>
      <c r="E54" s="7" t="s">
        <v>141</v>
      </c>
      <c r="F54" s="7">
        <v>7</v>
      </c>
      <c r="G54" s="7" t="s">
        <v>279</v>
      </c>
      <c r="H54" s="7" t="s">
        <v>280</v>
      </c>
      <c r="I54" s="7" t="s">
        <v>34</v>
      </c>
      <c r="J54" s="7" t="s">
        <v>155</v>
      </c>
      <c r="K54" s="7" t="s">
        <v>145</v>
      </c>
      <c r="L54" s="7" t="s">
        <v>133</v>
      </c>
      <c r="M54" s="7">
        <v>5001</v>
      </c>
      <c r="P54" s="7" t="s">
        <v>37</v>
      </c>
      <c r="Q54" s="7">
        <v>0</v>
      </c>
      <c r="R54" s="7" t="s">
        <v>54</v>
      </c>
      <c r="S54" s="7" t="s">
        <v>146</v>
      </c>
      <c r="U54" s="8" t="s">
        <v>147</v>
      </c>
      <c r="V54" s="8" t="s">
        <v>282</v>
      </c>
      <c r="W54" s="7" t="s">
        <v>283</v>
      </c>
      <c r="X54" s="7" t="s">
        <v>302</v>
      </c>
      <c r="Y54" s="7">
        <f t="shared" si="3"/>
        <v>24</v>
      </c>
      <c r="Z54" s="7">
        <f t="shared" si="4"/>
        <v>208.375</v>
      </c>
      <c r="AA54" s="7" t="str">
        <f t="shared" si="5"/>
        <v>Y</v>
      </c>
    </row>
    <row r="55" spans="1:27" s="7" customFormat="1" ht="48" x14ac:dyDescent="0.2">
      <c r="A55" s="6" t="s">
        <v>298</v>
      </c>
      <c r="B55" s="7" t="s">
        <v>299</v>
      </c>
      <c r="C55" s="7" t="s">
        <v>300</v>
      </c>
      <c r="D55" s="7" t="s">
        <v>301</v>
      </c>
      <c r="E55" s="7" t="s">
        <v>141</v>
      </c>
      <c r="F55" s="7">
        <v>7</v>
      </c>
      <c r="G55" s="7" t="s">
        <v>279</v>
      </c>
      <c r="H55" s="7" t="s">
        <v>280</v>
      </c>
      <c r="I55" s="7" t="s">
        <v>34</v>
      </c>
      <c r="J55" s="7" t="s">
        <v>155</v>
      </c>
      <c r="K55" s="7" t="s">
        <v>145</v>
      </c>
      <c r="L55" s="7" t="s">
        <v>53</v>
      </c>
      <c r="M55" s="7">
        <v>5001</v>
      </c>
      <c r="P55" s="7" t="s">
        <v>37</v>
      </c>
      <c r="Q55" s="7">
        <v>0</v>
      </c>
      <c r="R55" s="7" t="s">
        <v>54</v>
      </c>
      <c r="S55" s="7" t="s">
        <v>146</v>
      </c>
      <c r="U55" s="8" t="s">
        <v>147</v>
      </c>
      <c r="V55" s="8" t="s">
        <v>282</v>
      </c>
      <c r="W55" s="7" t="s">
        <v>283</v>
      </c>
      <c r="X55" s="7" t="s">
        <v>302</v>
      </c>
      <c r="Y55" s="7">
        <f t="shared" si="3"/>
        <v>24</v>
      </c>
      <c r="Z55" s="7">
        <f t="shared" si="4"/>
        <v>208.375</v>
      </c>
      <c r="AA55" s="7" t="str">
        <f t="shared" si="5"/>
        <v>Y</v>
      </c>
    </row>
    <row r="56" spans="1:27" s="7" customFormat="1" ht="48" x14ac:dyDescent="0.2">
      <c r="A56" s="6" t="s">
        <v>298</v>
      </c>
      <c r="B56" s="7" t="s">
        <v>299</v>
      </c>
      <c r="C56" s="7" t="s">
        <v>300</v>
      </c>
      <c r="D56" s="7" t="s">
        <v>301</v>
      </c>
      <c r="E56" s="7" t="s">
        <v>141</v>
      </c>
      <c r="F56" s="7">
        <v>7</v>
      </c>
      <c r="G56" s="7" t="s">
        <v>279</v>
      </c>
      <c r="H56" s="7" t="s">
        <v>280</v>
      </c>
      <c r="I56" s="7" t="s">
        <v>34</v>
      </c>
      <c r="J56" s="7" t="s">
        <v>155</v>
      </c>
      <c r="K56" s="7" t="s">
        <v>145</v>
      </c>
      <c r="L56" s="7" t="s">
        <v>285</v>
      </c>
      <c r="M56" s="7">
        <v>5001</v>
      </c>
      <c r="P56" s="7" t="s">
        <v>37</v>
      </c>
      <c r="Q56" s="7">
        <v>0</v>
      </c>
      <c r="R56" s="7" t="s">
        <v>54</v>
      </c>
      <c r="S56" s="7" t="s">
        <v>146</v>
      </c>
      <c r="U56" s="8" t="s">
        <v>147</v>
      </c>
      <c r="V56" s="8" t="s">
        <v>282</v>
      </c>
      <c r="W56" s="7" t="s">
        <v>283</v>
      </c>
      <c r="X56" s="7" t="s">
        <v>302</v>
      </c>
      <c r="Y56" s="7">
        <f t="shared" si="3"/>
        <v>24</v>
      </c>
      <c r="Z56" s="7">
        <f t="shared" si="4"/>
        <v>208.375</v>
      </c>
      <c r="AA56" s="7" t="str">
        <f t="shared" si="5"/>
        <v>Y</v>
      </c>
    </row>
    <row r="57" spans="1:27" s="7" customFormat="1" ht="64" x14ac:dyDescent="0.2">
      <c r="A57" s="6" t="s">
        <v>303</v>
      </c>
      <c r="B57" s="7" t="s">
        <v>304</v>
      </c>
      <c r="C57" s="7" t="s">
        <v>305</v>
      </c>
      <c r="D57" s="7" t="s">
        <v>306</v>
      </c>
      <c r="E57" s="7" t="s">
        <v>48</v>
      </c>
      <c r="F57" s="7">
        <v>7</v>
      </c>
      <c r="G57" s="7" t="s">
        <v>307</v>
      </c>
      <c r="H57" s="7" t="s">
        <v>308</v>
      </c>
      <c r="I57" s="7" t="s">
        <v>34</v>
      </c>
      <c r="J57" s="7" t="s">
        <v>270</v>
      </c>
      <c r="K57" s="7" t="s">
        <v>309</v>
      </c>
      <c r="L57" s="7" t="s">
        <v>133</v>
      </c>
      <c r="M57" s="7">
        <v>28973.88</v>
      </c>
      <c r="P57" s="7" t="s">
        <v>37</v>
      </c>
      <c r="Q57" s="7">
        <v>0</v>
      </c>
      <c r="R57" s="7" t="s">
        <v>54</v>
      </c>
      <c r="S57" s="7" t="s">
        <v>310</v>
      </c>
      <c r="U57" s="8" t="s">
        <v>311</v>
      </c>
      <c r="V57" s="8" t="s">
        <v>295</v>
      </c>
      <c r="W57" s="7" t="s">
        <v>312</v>
      </c>
      <c r="X57" s="7" t="s">
        <v>313</v>
      </c>
      <c r="Y57" s="7">
        <f t="shared" si="3"/>
        <v>24</v>
      </c>
      <c r="Z57" s="7">
        <f t="shared" si="4"/>
        <v>1207.2450000000001</v>
      </c>
      <c r="AA57" s="7" t="str">
        <f t="shared" si="5"/>
        <v>Y</v>
      </c>
    </row>
    <row r="58" spans="1:27" s="7" customFormat="1" ht="64" x14ac:dyDescent="0.2">
      <c r="A58" s="6" t="s">
        <v>303</v>
      </c>
      <c r="B58" s="7" t="s">
        <v>304</v>
      </c>
      <c r="C58" s="7" t="s">
        <v>305</v>
      </c>
      <c r="D58" s="7" t="s">
        <v>306</v>
      </c>
      <c r="E58" s="7" t="s">
        <v>48</v>
      </c>
      <c r="F58" s="7">
        <v>7</v>
      </c>
      <c r="G58" s="7" t="s">
        <v>307</v>
      </c>
      <c r="H58" s="7" t="s">
        <v>308</v>
      </c>
      <c r="I58" s="7" t="s">
        <v>34</v>
      </c>
      <c r="J58" s="7" t="s">
        <v>270</v>
      </c>
      <c r="K58" s="7" t="s">
        <v>309</v>
      </c>
      <c r="L58" s="7" t="s">
        <v>53</v>
      </c>
      <c r="M58" s="7">
        <v>79.239999999999995</v>
      </c>
      <c r="P58" s="7" t="s">
        <v>37</v>
      </c>
      <c r="Q58" s="7">
        <v>0</v>
      </c>
      <c r="R58" s="7" t="s">
        <v>54</v>
      </c>
      <c r="S58" s="7" t="s">
        <v>310</v>
      </c>
      <c r="U58" s="8" t="s">
        <v>311</v>
      </c>
      <c r="V58" s="8" t="s">
        <v>295</v>
      </c>
      <c r="W58" s="7" t="s">
        <v>312</v>
      </c>
      <c r="X58" s="7" t="s">
        <v>313</v>
      </c>
      <c r="Y58" s="7">
        <f t="shared" si="3"/>
        <v>24</v>
      </c>
      <c r="Z58" s="7">
        <f t="shared" si="4"/>
        <v>3.3016666666666663</v>
      </c>
      <c r="AA58" s="7" t="str">
        <f t="shared" si="5"/>
        <v>Y</v>
      </c>
    </row>
    <row r="59" spans="1:27" s="7" customFormat="1" ht="64" x14ac:dyDescent="0.2">
      <c r="A59" s="6" t="s">
        <v>303</v>
      </c>
      <c r="B59" s="7" t="s">
        <v>304</v>
      </c>
      <c r="C59" s="7" t="s">
        <v>305</v>
      </c>
      <c r="D59" s="7" t="s">
        <v>306</v>
      </c>
      <c r="E59" s="7" t="s">
        <v>48</v>
      </c>
      <c r="F59" s="7">
        <v>7</v>
      </c>
      <c r="G59" s="7" t="s">
        <v>307</v>
      </c>
      <c r="H59" s="7" t="s">
        <v>308</v>
      </c>
      <c r="I59" s="7" t="s">
        <v>34</v>
      </c>
      <c r="J59" s="7" t="s">
        <v>270</v>
      </c>
      <c r="K59" s="7" t="s">
        <v>309</v>
      </c>
      <c r="L59" s="7" t="s">
        <v>221</v>
      </c>
      <c r="M59" s="7">
        <v>3379.23</v>
      </c>
      <c r="P59" s="7" t="s">
        <v>37</v>
      </c>
      <c r="Q59" s="7">
        <v>0</v>
      </c>
      <c r="R59" s="7" t="s">
        <v>54</v>
      </c>
      <c r="S59" s="7" t="s">
        <v>310</v>
      </c>
      <c r="U59" s="8" t="s">
        <v>311</v>
      </c>
      <c r="V59" s="8" t="s">
        <v>295</v>
      </c>
      <c r="W59" s="7" t="s">
        <v>312</v>
      </c>
      <c r="X59" s="7" t="s">
        <v>313</v>
      </c>
      <c r="Y59" s="7">
        <f t="shared" si="3"/>
        <v>24</v>
      </c>
      <c r="Z59" s="7">
        <f t="shared" si="4"/>
        <v>140.80125000000001</v>
      </c>
      <c r="AA59" s="7" t="str">
        <f t="shared" si="5"/>
        <v>Y</v>
      </c>
    </row>
    <row r="60" spans="1:27" s="7" customFormat="1" ht="64" x14ac:dyDescent="0.2">
      <c r="A60" s="6" t="s">
        <v>303</v>
      </c>
      <c r="B60" s="7" t="s">
        <v>304</v>
      </c>
      <c r="C60" s="7" t="s">
        <v>305</v>
      </c>
      <c r="D60" s="7" t="s">
        <v>306</v>
      </c>
      <c r="E60" s="7" t="s">
        <v>48</v>
      </c>
      <c r="F60" s="7">
        <v>7</v>
      </c>
      <c r="G60" s="7" t="s">
        <v>307</v>
      </c>
      <c r="H60" s="7" t="s">
        <v>308</v>
      </c>
      <c r="I60" s="7" t="s">
        <v>34</v>
      </c>
      <c r="J60" s="7" t="s">
        <v>270</v>
      </c>
      <c r="K60" s="7" t="s">
        <v>309</v>
      </c>
      <c r="L60" s="7" t="s">
        <v>133</v>
      </c>
      <c r="M60" s="7">
        <v>43652.639999999999</v>
      </c>
      <c r="P60" s="7" t="s">
        <v>37</v>
      </c>
      <c r="Q60" s="7">
        <v>0</v>
      </c>
      <c r="R60" s="7" t="s">
        <v>54</v>
      </c>
      <c r="S60" s="7" t="s">
        <v>310</v>
      </c>
      <c r="U60" s="8" t="s">
        <v>311</v>
      </c>
      <c r="V60" s="8" t="s">
        <v>295</v>
      </c>
      <c r="W60" s="7" t="s">
        <v>312</v>
      </c>
      <c r="X60" s="7" t="s">
        <v>313</v>
      </c>
      <c r="Y60" s="7">
        <f t="shared" si="3"/>
        <v>24</v>
      </c>
      <c r="Z60" s="7">
        <f t="shared" si="4"/>
        <v>1818.86</v>
      </c>
      <c r="AA60" s="7" t="str">
        <f t="shared" si="5"/>
        <v>Y</v>
      </c>
    </row>
    <row r="61" spans="1:27" s="7" customFormat="1" ht="64" x14ac:dyDescent="0.2">
      <c r="A61" s="6" t="s">
        <v>303</v>
      </c>
      <c r="B61" s="7" t="s">
        <v>304</v>
      </c>
      <c r="C61" s="7" t="s">
        <v>305</v>
      </c>
      <c r="D61" s="7" t="s">
        <v>306</v>
      </c>
      <c r="E61" s="7" t="s">
        <v>48</v>
      </c>
      <c r="F61" s="7">
        <v>7</v>
      </c>
      <c r="G61" s="7" t="s">
        <v>307</v>
      </c>
      <c r="H61" s="7" t="s">
        <v>308</v>
      </c>
      <c r="I61" s="7" t="s">
        <v>34</v>
      </c>
      <c r="J61" s="7" t="s">
        <v>270</v>
      </c>
      <c r="K61" s="7" t="s">
        <v>309</v>
      </c>
      <c r="L61" s="7" t="s">
        <v>53</v>
      </c>
      <c r="M61" s="7">
        <v>119.39</v>
      </c>
      <c r="P61" s="7" t="s">
        <v>37</v>
      </c>
      <c r="Q61" s="7">
        <v>0</v>
      </c>
      <c r="R61" s="7" t="s">
        <v>54</v>
      </c>
      <c r="S61" s="7" t="s">
        <v>310</v>
      </c>
      <c r="U61" s="8" t="s">
        <v>311</v>
      </c>
      <c r="V61" s="8" t="s">
        <v>295</v>
      </c>
      <c r="W61" s="7" t="s">
        <v>312</v>
      </c>
      <c r="X61" s="7" t="s">
        <v>313</v>
      </c>
      <c r="Y61" s="7">
        <f t="shared" si="3"/>
        <v>24</v>
      </c>
      <c r="Z61" s="7">
        <f t="shared" si="4"/>
        <v>4.9745833333333334</v>
      </c>
      <c r="AA61" s="7" t="str">
        <f t="shared" si="5"/>
        <v>Y</v>
      </c>
    </row>
    <row r="62" spans="1:27" s="7" customFormat="1" ht="64" x14ac:dyDescent="0.2">
      <c r="A62" s="6" t="s">
        <v>303</v>
      </c>
      <c r="B62" s="7" t="s">
        <v>304</v>
      </c>
      <c r="C62" s="7" t="s">
        <v>305</v>
      </c>
      <c r="D62" s="7" t="s">
        <v>306</v>
      </c>
      <c r="E62" s="7" t="s">
        <v>48</v>
      </c>
      <c r="F62" s="7">
        <v>7</v>
      </c>
      <c r="G62" s="7" t="s">
        <v>307</v>
      </c>
      <c r="H62" s="7" t="s">
        <v>308</v>
      </c>
      <c r="I62" s="7" t="s">
        <v>34</v>
      </c>
      <c r="J62" s="7" t="s">
        <v>270</v>
      </c>
      <c r="K62" s="7" t="s">
        <v>309</v>
      </c>
      <c r="L62" s="7" t="s">
        <v>221</v>
      </c>
      <c r="M62" s="7">
        <v>5091.22</v>
      </c>
      <c r="P62" s="7" t="s">
        <v>37</v>
      </c>
      <c r="Q62" s="7">
        <v>0</v>
      </c>
      <c r="R62" s="7" t="s">
        <v>54</v>
      </c>
      <c r="S62" s="7" t="s">
        <v>310</v>
      </c>
      <c r="U62" s="8" t="s">
        <v>311</v>
      </c>
      <c r="V62" s="8" t="s">
        <v>295</v>
      </c>
      <c r="W62" s="7" t="s">
        <v>312</v>
      </c>
      <c r="X62" s="7" t="s">
        <v>313</v>
      </c>
      <c r="Y62" s="7">
        <f t="shared" si="3"/>
        <v>24</v>
      </c>
      <c r="Z62" s="7">
        <f t="shared" si="4"/>
        <v>212.13416666666669</v>
      </c>
      <c r="AA62" s="7" t="str">
        <f t="shared" si="5"/>
        <v>Y</v>
      </c>
    </row>
    <row r="63" spans="1:27" s="7" customFormat="1" ht="80" x14ac:dyDescent="0.2">
      <c r="A63" s="6" t="s">
        <v>314</v>
      </c>
      <c r="B63" s="7" t="s">
        <v>315</v>
      </c>
      <c r="C63" s="7" t="s">
        <v>316</v>
      </c>
      <c r="D63" s="7" t="s">
        <v>317</v>
      </c>
      <c r="E63" s="7" t="s">
        <v>48</v>
      </c>
      <c r="F63" s="7">
        <v>7</v>
      </c>
      <c r="G63" s="7" t="s">
        <v>318</v>
      </c>
      <c r="H63" s="7" t="s">
        <v>319</v>
      </c>
      <c r="I63" s="7" t="s">
        <v>34</v>
      </c>
      <c r="J63" s="7" t="s">
        <v>320</v>
      </c>
      <c r="K63" s="7" t="s">
        <v>257</v>
      </c>
      <c r="L63" s="7" t="s">
        <v>133</v>
      </c>
      <c r="M63" s="7">
        <v>4123.92</v>
      </c>
      <c r="P63" s="7" t="s">
        <v>37</v>
      </c>
      <c r="Q63" s="7">
        <v>0</v>
      </c>
      <c r="R63" s="7" t="s">
        <v>54</v>
      </c>
      <c r="S63" s="7" t="s">
        <v>321</v>
      </c>
      <c r="U63" s="8" t="s">
        <v>322</v>
      </c>
      <c r="V63" s="8" t="s">
        <v>323</v>
      </c>
      <c r="W63" s="7" t="s">
        <v>324</v>
      </c>
      <c r="X63" s="7" t="s">
        <v>325</v>
      </c>
      <c r="Y63" s="7">
        <f t="shared" si="3"/>
        <v>24</v>
      </c>
      <c r="Z63" s="7">
        <f t="shared" si="4"/>
        <v>171.83</v>
      </c>
      <c r="AA63" s="7" t="str">
        <f t="shared" si="5"/>
        <v>Y</v>
      </c>
    </row>
    <row r="64" spans="1:27" s="7" customFormat="1" ht="80" x14ac:dyDescent="0.2">
      <c r="A64" s="6" t="s">
        <v>314</v>
      </c>
      <c r="B64" s="7" t="s">
        <v>315</v>
      </c>
      <c r="C64" s="7" t="s">
        <v>316</v>
      </c>
      <c r="D64" s="7" t="s">
        <v>317</v>
      </c>
      <c r="E64" s="7" t="s">
        <v>48</v>
      </c>
      <c r="F64" s="7">
        <v>7</v>
      </c>
      <c r="G64" s="7" t="s">
        <v>318</v>
      </c>
      <c r="H64" s="7" t="s">
        <v>319</v>
      </c>
      <c r="I64" s="7" t="s">
        <v>34</v>
      </c>
      <c r="J64" s="7" t="s">
        <v>320</v>
      </c>
      <c r="K64" s="7" t="s">
        <v>257</v>
      </c>
      <c r="L64" s="7" t="s">
        <v>53</v>
      </c>
      <c r="M64" s="7">
        <v>50.37</v>
      </c>
      <c r="P64" s="7" t="s">
        <v>37</v>
      </c>
      <c r="Q64" s="7">
        <v>0</v>
      </c>
      <c r="R64" s="7" t="s">
        <v>54</v>
      </c>
      <c r="S64" s="7" t="s">
        <v>321</v>
      </c>
      <c r="U64" s="8" t="s">
        <v>322</v>
      </c>
      <c r="V64" s="8" t="s">
        <v>323</v>
      </c>
      <c r="W64" s="7" t="s">
        <v>324</v>
      </c>
      <c r="X64" s="7" t="s">
        <v>325</v>
      </c>
      <c r="Y64" s="7">
        <f t="shared" si="3"/>
        <v>24</v>
      </c>
      <c r="Z64" s="7">
        <f t="shared" si="4"/>
        <v>2.0987499999999999</v>
      </c>
      <c r="AA64" s="7" t="str">
        <f t="shared" si="5"/>
        <v>Y</v>
      </c>
    </row>
    <row r="65" spans="1:27" s="7" customFormat="1" ht="80" x14ac:dyDescent="0.2">
      <c r="A65" s="6" t="s">
        <v>314</v>
      </c>
      <c r="B65" s="7" t="s">
        <v>315</v>
      </c>
      <c r="C65" s="7" t="s">
        <v>316</v>
      </c>
      <c r="D65" s="7" t="s">
        <v>317</v>
      </c>
      <c r="E65" s="7" t="s">
        <v>48</v>
      </c>
      <c r="F65" s="7">
        <v>7</v>
      </c>
      <c r="G65" s="7" t="s">
        <v>318</v>
      </c>
      <c r="H65" s="7" t="s">
        <v>319</v>
      </c>
      <c r="I65" s="7" t="s">
        <v>34</v>
      </c>
      <c r="J65" s="7" t="s">
        <v>320</v>
      </c>
      <c r="K65" s="7" t="s">
        <v>257</v>
      </c>
      <c r="L65" s="7" t="s">
        <v>285</v>
      </c>
      <c r="M65" s="7">
        <v>2065.6999999999998</v>
      </c>
      <c r="P65" s="7" t="s">
        <v>37</v>
      </c>
      <c r="Q65" s="7">
        <v>0</v>
      </c>
      <c r="R65" s="7" t="s">
        <v>54</v>
      </c>
      <c r="S65" s="7" t="s">
        <v>321</v>
      </c>
      <c r="U65" s="8" t="s">
        <v>322</v>
      </c>
      <c r="V65" s="8" t="s">
        <v>323</v>
      </c>
      <c r="W65" s="7" t="s">
        <v>324</v>
      </c>
      <c r="X65" s="7" t="s">
        <v>325</v>
      </c>
      <c r="Y65" s="7">
        <f t="shared" si="3"/>
        <v>24</v>
      </c>
      <c r="Z65" s="7">
        <f t="shared" si="4"/>
        <v>86.070833333333326</v>
      </c>
      <c r="AA65" s="7" t="str">
        <f t="shared" si="5"/>
        <v>Y</v>
      </c>
    </row>
    <row r="66" spans="1:27" s="7" customFormat="1" ht="80" x14ac:dyDescent="0.2">
      <c r="A66" s="6" t="s">
        <v>314</v>
      </c>
      <c r="B66" s="7" t="s">
        <v>315</v>
      </c>
      <c r="C66" s="7" t="s">
        <v>316</v>
      </c>
      <c r="D66" s="7" t="s">
        <v>317</v>
      </c>
      <c r="E66" s="7" t="s">
        <v>48</v>
      </c>
      <c r="F66" s="7">
        <v>7</v>
      </c>
      <c r="G66" s="7" t="s">
        <v>318</v>
      </c>
      <c r="H66" s="7" t="s">
        <v>319</v>
      </c>
      <c r="I66" s="7" t="s">
        <v>34</v>
      </c>
      <c r="J66" s="7" t="s">
        <v>320</v>
      </c>
      <c r="K66" s="7" t="s">
        <v>257</v>
      </c>
      <c r="L66" s="7" t="s">
        <v>133</v>
      </c>
      <c r="M66" s="7">
        <v>4267.09</v>
      </c>
      <c r="P66" s="7" t="s">
        <v>37</v>
      </c>
      <c r="Q66" s="7">
        <v>0</v>
      </c>
      <c r="R66" s="7" t="s">
        <v>54</v>
      </c>
      <c r="S66" s="7" t="s">
        <v>321</v>
      </c>
      <c r="U66" s="8" t="s">
        <v>322</v>
      </c>
      <c r="V66" s="8" t="s">
        <v>323</v>
      </c>
      <c r="W66" s="7" t="s">
        <v>324</v>
      </c>
      <c r="X66" s="7" t="s">
        <v>325</v>
      </c>
      <c r="Y66" s="7">
        <f t="shared" si="3"/>
        <v>24</v>
      </c>
      <c r="Z66" s="7">
        <f t="shared" si="4"/>
        <v>177.79541666666668</v>
      </c>
      <c r="AA66" s="7" t="str">
        <f t="shared" si="5"/>
        <v>Y</v>
      </c>
    </row>
    <row r="67" spans="1:27" s="7" customFormat="1" ht="80" x14ac:dyDescent="0.2">
      <c r="A67" s="6" t="s">
        <v>314</v>
      </c>
      <c r="B67" s="7" t="s">
        <v>315</v>
      </c>
      <c r="C67" s="7" t="s">
        <v>316</v>
      </c>
      <c r="D67" s="7" t="s">
        <v>317</v>
      </c>
      <c r="E67" s="7" t="s">
        <v>48</v>
      </c>
      <c r="F67" s="7">
        <v>7</v>
      </c>
      <c r="G67" s="7" t="s">
        <v>318</v>
      </c>
      <c r="H67" s="7" t="s">
        <v>319</v>
      </c>
      <c r="I67" s="7" t="s">
        <v>34</v>
      </c>
      <c r="J67" s="7" t="s">
        <v>320</v>
      </c>
      <c r="K67" s="7" t="s">
        <v>257</v>
      </c>
      <c r="L67" s="7" t="s">
        <v>53</v>
      </c>
      <c r="M67" s="7">
        <v>52.12</v>
      </c>
      <c r="P67" s="7" t="s">
        <v>37</v>
      </c>
      <c r="Q67" s="7">
        <v>0</v>
      </c>
      <c r="R67" s="7" t="s">
        <v>54</v>
      </c>
      <c r="S67" s="7" t="s">
        <v>321</v>
      </c>
      <c r="U67" s="8" t="s">
        <v>322</v>
      </c>
      <c r="V67" s="8" t="s">
        <v>323</v>
      </c>
      <c r="W67" s="7" t="s">
        <v>324</v>
      </c>
      <c r="X67" s="7" t="s">
        <v>325</v>
      </c>
      <c r="Y67" s="7">
        <f t="shared" si="3"/>
        <v>24</v>
      </c>
      <c r="Z67" s="7">
        <f t="shared" si="4"/>
        <v>2.1716666666666664</v>
      </c>
      <c r="AA67" s="7" t="str">
        <f t="shared" si="5"/>
        <v>Y</v>
      </c>
    </row>
    <row r="68" spans="1:27" s="7" customFormat="1" ht="80" x14ac:dyDescent="0.2">
      <c r="A68" s="6" t="s">
        <v>314</v>
      </c>
      <c r="B68" s="7" t="s">
        <v>315</v>
      </c>
      <c r="C68" s="7" t="s">
        <v>316</v>
      </c>
      <c r="D68" s="7" t="s">
        <v>317</v>
      </c>
      <c r="E68" s="7" t="s">
        <v>48</v>
      </c>
      <c r="F68" s="7">
        <v>7</v>
      </c>
      <c r="G68" s="7" t="s">
        <v>318</v>
      </c>
      <c r="H68" s="7" t="s">
        <v>319</v>
      </c>
      <c r="I68" s="7" t="s">
        <v>34</v>
      </c>
      <c r="J68" s="7" t="s">
        <v>320</v>
      </c>
      <c r="K68" s="7" t="s">
        <v>257</v>
      </c>
      <c r="L68" s="7" t="s">
        <v>285</v>
      </c>
      <c r="M68" s="7">
        <v>2137.42</v>
      </c>
      <c r="P68" s="7" t="s">
        <v>37</v>
      </c>
      <c r="Q68" s="7">
        <v>0</v>
      </c>
      <c r="R68" s="7" t="s">
        <v>54</v>
      </c>
      <c r="S68" s="7" t="s">
        <v>321</v>
      </c>
      <c r="U68" s="8" t="s">
        <v>322</v>
      </c>
      <c r="V68" s="8" t="s">
        <v>323</v>
      </c>
      <c r="W68" s="7" t="s">
        <v>324</v>
      </c>
      <c r="X68" s="7" t="s">
        <v>325</v>
      </c>
      <c r="Y68" s="7">
        <f t="shared" si="3"/>
        <v>24</v>
      </c>
      <c r="Z68" s="7">
        <f t="shared" si="4"/>
        <v>89.05916666666667</v>
      </c>
      <c r="AA68" s="7" t="str">
        <f t="shared" si="5"/>
        <v>Y</v>
      </c>
    </row>
    <row r="69" spans="1:27" s="7" customFormat="1" ht="64" x14ac:dyDescent="0.2">
      <c r="A69" s="6" t="s">
        <v>326</v>
      </c>
      <c r="B69" s="7" t="s">
        <v>327</v>
      </c>
      <c r="C69" s="7" t="s">
        <v>328</v>
      </c>
      <c r="D69" s="7" t="s">
        <v>329</v>
      </c>
      <c r="E69" s="7" t="s">
        <v>141</v>
      </c>
      <c r="F69" s="7">
        <v>7</v>
      </c>
      <c r="G69" s="7" t="s">
        <v>330</v>
      </c>
      <c r="H69" s="7" t="s">
        <v>331</v>
      </c>
      <c r="I69" s="7" t="s">
        <v>34</v>
      </c>
      <c r="J69" s="7" t="s">
        <v>332</v>
      </c>
      <c r="K69" s="7" t="s">
        <v>35</v>
      </c>
      <c r="L69" s="7" t="s">
        <v>133</v>
      </c>
      <c r="M69" s="7">
        <v>25250.45</v>
      </c>
      <c r="P69" s="7" t="s">
        <v>37</v>
      </c>
      <c r="Q69" s="7">
        <v>0</v>
      </c>
      <c r="R69" s="7" t="s">
        <v>54</v>
      </c>
      <c r="S69" s="7" t="s">
        <v>333</v>
      </c>
      <c r="U69" s="8" t="s">
        <v>334</v>
      </c>
      <c r="V69" s="8" t="s">
        <v>323</v>
      </c>
      <c r="W69" s="7" t="s">
        <v>335</v>
      </c>
      <c r="X69" s="7" t="s">
        <v>336</v>
      </c>
      <c r="Y69" s="7">
        <f t="shared" si="3"/>
        <v>24</v>
      </c>
      <c r="Z69" s="7">
        <f t="shared" si="4"/>
        <v>1052.1020833333334</v>
      </c>
      <c r="AA69" s="7" t="str">
        <f t="shared" si="5"/>
        <v>Y</v>
      </c>
    </row>
    <row r="70" spans="1:27" s="7" customFormat="1" ht="64" x14ac:dyDescent="0.2">
      <c r="A70" s="6" t="s">
        <v>326</v>
      </c>
      <c r="B70" s="7" t="s">
        <v>327</v>
      </c>
      <c r="C70" s="7" t="s">
        <v>328</v>
      </c>
      <c r="D70" s="7" t="s">
        <v>329</v>
      </c>
      <c r="E70" s="7" t="s">
        <v>141</v>
      </c>
      <c r="F70" s="7">
        <v>7</v>
      </c>
      <c r="G70" s="7" t="s">
        <v>330</v>
      </c>
      <c r="H70" s="7" t="s">
        <v>331</v>
      </c>
      <c r="I70" s="7" t="s">
        <v>34</v>
      </c>
      <c r="J70" s="7" t="s">
        <v>332</v>
      </c>
      <c r="K70" s="7" t="s">
        <v>35</v>
      </c>
      <c r="L70" s="7" t="s">
        <v>53</v>
      </c>
      <c r="M70" s="7">
        <v>18.829999999999998</v>
      </c>
      <c r="P70" s="7" t="s">
        <v>37</v>
      </c>
      <c r="Q70" s="7">
        <v>0</v>
      </c>
      <c r="R70" s="7" t="s">
        <v>54</v>
      </c>
      <c r="S70" s="7" t="s">
        <v>333</v>
      </c>
      <c r="U70" s="8" t="s">
        <v>334</v>
      </c>
      <c r="V70" s="8" t="s">
        <v>323</v>
      </c>
      <c r="W70" s="7" t="s">
        <v>335</v>
      </c>
      <c r="X70" s="7" t="s">
        <v>336</v>
      </c>
      <c r="Y70" s="7">
        <f t="shared" si="3"/>
        <v>24</v>
      </c>
      <c r="Z70" s="7">
        <f t="shared" si="4"/>
        <v>0.7845833333333333</v>
      </c>
      <c r="AA70" s="7" t="str">
        <f t="shared" si="5"/>
        <v>Y</v>
      </c>
    </row>
    <row r="71" spans="1:27" s="7" customFormat="1" ht="64" x14ac:dyDescent="0.2">
      <c r="A71" s="6" t="s">
        <v>326</v>
      </c>
      <c r="B71" s="7" t="s">
        <v>327</v>
      </c>
      <c r="C71" s="7" t="s">
        <v>328</v>
      </c>
      <c r="D71" s="7" t="s">
        <v>329</v>
      </c>
      <c r="E71" s="7" t="s">
        <v>141</v>
      </c>
      <c r="F71" s="7">
        <v>7</v>
      </c>
      <c r="G71" s="7" t="s">
        <v>330</v>
      </c>
      <c r="H71" s="7" t="s">
        <v>331</v>
      </c>
      <c r="I71" s="7" t="s">
        <v>34</v>
      </c>
      <c r="J71" s="7" t="s">
        <v>332</v>
      </c>
      <c r="K71" s="7" t="s">
        <v>35</v>
      </c>
      <c r="L71" s="7" t="s">
        <v>135</v>
      </c>
      <c r="M71" s="7">
        <v>2944.97</v>
      </c>
      <c r="P71" s="7" t="s">
        <v>37</v>
      </c>
      <c r="Q71" s="7">
        <v>0</v>
      </c>
      <c r="R71" s="7" t="s">
        <v>54</v>
      </c>
      <c r="S71" s="7" t="s">
        <v>333</v>
      </c>
      <c r="U71" s="8" t="s">
        <v>334</v>
      </c>
      <c r="V71" s="8" t="s">
        <v>323</v>
      </c>
      <c r="W71" s="7" t="s">
        <v>335</v>
      </c>
      <c r="X71" s="7" t="s">
        <v>336</v>
      </c>
      <c r="Y71" s="7">
        <f t="shared" si="3"/>
        <v>24</v>
      </c>
      <c r="Z71" s="7">
        <f t="shared" si="4"/>
        <v>122.70708333333333</v>
      </c>
      <c r="AA71" s="7" t="str">
        <f t="shared" si="5"/>
        <v>Y</v>
      </c>
    </row>
    <row r="72" spans="1:27" s="7" customFormat="1" ht="48" x14ac:dyDescent="0.2">
      <c r="A72" s="6" t="s">
        <v>337</v>
      </c>
      <c r="B72" s="7" t="s">
        <v>338</v>
      </c>
      <c r="C72" s="7" t="s">
        <v>339</v>
      </c>
      <c r="D72" s="7" t="s">
        <v>340</v>
      </c>
      <c r="E72" s="7" t="s">
        <v>48</v>
      </c>
      <c r="F72" s="7">
        <v>7</v>
      </c>
      <c r="G72" s="7" t="s">
        <v>341</v>
      </c>
      <c r="H72" s="7" t="s">
        <v>342</v>
      </c>
      <c r="I72" s="7" t="s">
        <v>34</v>
      </c>
      <c r="J72" s="7" t="s">
        <v>343</v>
      </c>
      <c r="K72" s="7" t="s">
        <v>309</v>
      </c>
      <c r="L72" s="7" t="s">
        <v>133</v>
      </c>
      <c r="M72" s="7">
        <v>29566.51</v>
      </c>
      <c r="P72" s="7" t="s">
        <v>37</v>
      </c>
      <c r="Q72" s="7">
        <v>0</v>
      </c>
      <c r="R72" s="7" t="s">
        <v>54</v>
      </c>
      <c r="S72" s="7" t="s">
        <v>344</v>
      </c>
      <c r="U72" s="8" t="s">
        <v>345</v>
      </c>
      <c r="V72" s="8" t="s">
        <v>346</v>
      </c>
      <c r="W72" s="7" t="s">
        <v>347</v>
      </c>
      <c r="X72" s="7" t="s">
        <v>348</v>
      </c>
      <c r="Y72" s="7">
        <f t="shared" si="3"/>
        <v>24</v>
      </c>
      <c r="Z72" s="7">
        <f t="shared" si="4"/>
        <v>1231.9379166666665</v>
      </c>
      <c r="AA72" s="7" t="str">
        <f t="shared" si="5"/>
        <v>Y</v>
      </c>
    </row>
    <row r="73" spans="1:27" s="7" customFormat="1" ht="48" x14ac:dyDescent="0.2">
      <c r="A73" s="6" t="s">
        <v>337</v>
      </c>
      <c r="B73" s="7" t="s">
        <v>338</v>
      </c>
      <c r="C73" s="7" t="s">
        <v>339</v>
      </c>
      <c r="D73" s="7" t="s">
        <v>340</v>
      </c>
      <c r="E73" s="7" t="s">
        <v>48</v>
      </c>
      <c r="F73" s="7">
        <v>7</v>
      </c>
      <c r="G73" s="7" t="s">
        <v>341</v>
      </c>
      <c r="H73" s="7" t="s">
        <v>342</v>
      </c>
      <c r="I73" s="7" t="s">
        <v>34</v>
      </c>
      <c r="J73" s="7" t="s">
        <v>343</v>
      </c>
      <c r="K73" s="7" t="s">
        <v>309</v>
      </c>
      <c r="L73" s="7" t="s">
        <v>53</v>
      </c>
      <c r="M73" s="7">
        <v>24.65</v>
      </c>
      <c r="P73" s="7" t="s">
        <v>37</v>
      </c>
      <c r="Q73" s="7">
        <v>0</v>
      </c>
      <c r="R73" s="7" t="s">
        <v>54</v>
      </c>
      <c r="S73" s="7" t="s">
        <v>344</v>
      </c>
      <c r="U73" s="8" t="s">
        <v>345</v>
      </c>
      <c r="V73" s="8" t="s">
        <v>346</v>
      </c>
      <c r="W73" s="7" t="s">
        <v>347</v>
      </c>
      <c r="X73" s="7" t="s">
        <v>348</v>
      </c>
      <c r="Y73" s="7">
        <f t="shared" si="3"/>
        <v>24</v>
      </c>
      <c r="Z73" s="7">
        <f t="shared" si="4"/>
        <v>1.0270833333333333</v>
      </c>
      <c r="AA73" s="7" t="str">
        <f t="shared" si="5"/>
        <v>Y</v>
      </c>
    </row>
    <row r="74" spans="1:27" s="7" customFormat="1" ht="48" x14ac:dyDescent="0.2">
      <c r="A74" s="6" t="s">
        <v>337</v>
      </c>
      <c r="B74" s="7" t="s">
        <v>338</v>
      </c>
      <c r="C74" s="7" t="s">
        <v>339</v>
      </c>
      <c r="D74" s="7" t="s">
        <v>340</v>
      </c>
      <c r="E74" s="7" t="s">
        <v>48</v>
      </c>
      <c r="F74" s="7">
        <v>7</v>
      </c>
      <c r="G74" s="7" t="s">
        <v>341</v>
      </c>
      <c r="H74" s="7" t="s">
        <v>342</v>
      </c>
      <c r="I74" s="7" t="s">
        <v>34</v>
      </c>
      <c r="J74" s="7" t="s">
        <v>343</v>
      </c>
      <c r="K74" s="7" t="s">
        <v>309</v>
      </c>
      <c r="L74" s="7" t="s">
        <v>221</v>
      </c>
      <c r="M74" s="7">
        <v>3448.53</v>
      </c>
      <c r="P74" s="7" t="s">
        <v>37</v>
      </c>
      <c r="Q74" s="7">
        <v>0</v>
      </c>
      <c r="R74" s="7" t="s">
        <v>54</v>
      </c>
      <c r="S74" s="7" t="s">
        <v>344</v>
      </c>
      <c r="U74" s="8" t="s">
        <v>345</v>
      </c>
      <c r="V74" s="8" t="s">
        <v>346</v>
      </c>
      <c r="W74" s="7" t="s">
        <v>347</v>
      </c>
      <c r="X74" s="7" t="s">
        <v>348</v>
      </c>
      <c r="Y74" s="7">
        <f t="shared" si="3"/>
        <v>24</v>
      </c>
      <c r="Z74" s="7">
        <f t="shared" si="4"/>
        <v>143.68875</v>
      </c>
      <c r="AA74" s="7" t="str">
        <f t="shared" si="5"/>
        <v>Y</v>
      </c>
    </row>
    <row r="75" spans="1:27" s="7" customFormat="1" ht="48" x14ac:dyDescent="0.2">
      <c r="A75" s="6" t="s">
        <v>337</v>
      </c>
      <c r="B75" s="7" t="s">
        <v>338</v>
      </c>
      <c r="C75" s="7" t="s">
        <v>339</v>
      </c>
      <c r="D75" s="7" t="s">
        <v>340</v>
      </c>
      <c r="E75" s="7" t="s">
        <v>48</v>
      </c>
      <c r="F75" s="7">
        <v>7</v>
      </c>
      <c r="G75" s="7" t="s">
        <v>341</v>
      </c>
      <c r="H75" s="7" t="s">
        <v>342</v>
      </c>
      <c r="I75" s="7" t="s">
        <v>34</v>
      </c>
      <c r="J75" s="7" t="s">
        <v>343</v>
      </c>
      <c r="K75" s="7" t="s">
        <v>309</v>
      </c>
      <c r="L75" s="7" t="s">
        <v>133</v>
      </c>
      <c r="M75" s="7">
        <v>29315.45</v>
      </c>
      <c r="P75" s="7" t="s">
        <v>37</v>
      </c>
      <c r="Q75" s="7">
        <v>0</v>
      </c>
      <c r="R75" s="7" t="s">
        <v>54</v>
      </c>
      <c r="S75" s="7" t="s">
        <v>344</v>
      </c>
      <c r="U75" s="8" t="s">
        <v>345</v>
      </c>
      <c r="V75" s="8" t="s">
        <v>346</v>
      </c>
      <c r="W75" s="7" t="s">
        <v>347</v>
      </c>
      <c r="X75" s="7" t="s">
        <v>348</v>
      </c>
      <c r="Y75" s="7">
        <f t="shared" si="3"/>
        <v>24</v>
      </c>
      <c r="Z75" s="7">
        <f t="shared" si="4"/>
        <v>1221.4770833333334</v>
      </c>
      <c r="AA75" s="7" t="str">
        <f t="shared" si="5"/>
        <v>Y</v>
      </c>
    </row>
    <row r="76" spans="1:27" s="7" customFormat="1" ht="48" x14ac:dyDescent="0.2">
      <c r="A76" s="6" t="s">
        <v>337</v>
      </c>
      <c r="B76" s="7" t="s">
        <v>338</v>
      </c>
      <c r="C76" s="7" t="s">
        <v>339</v>
      </c>
      <c r="D76" s="7" t="s">
        <v>340</v>
      </c>
      <c r="E76" s="7" t="s">
        <v>48</v>
      </c>
      <c r="F76" s="7">
        <v>7</v>
      </c>
      <c r="G76" s="7" t="s">
        <v>341</v>
      </c>
      <c r="H76" s="7" t="s">
        <v>342</v>
      </c>
      <c r="I76" s="7" t="s">
        <v>34</v>
      </c>
      <c r="J76" s="7" t="s">
        <v>343</v>
      </c>
      <c r="K76" s="7" t="s">
        <v>309</v>
      </c>
      <c r="L76" s="7" t="s">
        <v>53</v>
      </c>
      <c r="M76" s="7">
        <v>24.44</v>
      </c>
      <c r="P76" s="7" t="s">
        <v>37</v>
      </c>
      <c r="Q76" s="7">
        <v>0</v>
      </c>
      <c r="R76" s="7" t="s">
        <v>54</v>
      </c>
      <c r="S76" s="7" t="s">
        <v>344</v>
      </c>
      <c r="U76" s="8" t="s">
        <v>345</v>
      </c>
      <c r="V76" s="8" t="s">
        <v>346</v>
      </c>
      <c r="W76" s="7" t="s">
        <v>347</v>
      </c>
      <c r="X76" s="7" t="s">
        <v>348</v>
      </c>
      <c r="Y76" s="7">
        <f t="shared" si="3"/>
        <v>24</v>
      </c>
      <c r="Z76" s="7">
        <f t="shared" si="4"/>
        <v>1.0183333333333333</v>
      </c>
      <c r="AA76" s="7" t="str">
        <f t="shared" si="5"/>
        <v>Y</v>
      </c>
    </row>
    <row r="77" spans="1:27" s="7" customFormat="1" ht="48" x14ac:dyDescent="0.2">
      <c r="A77" s="6" t="s">
        <v>337</v>
      </c>
      <c r="B77" s="7" t="s">
        <v>338</v>
      </c>
      <c r="C77" s="7" t="s">
        <v>339</v>
      </c>
      <c r="D77" s="7" t="s">
        <v>340</v>
      </c>
      <c r="E77" s="7" t="s">
        <v>48</v>
      </c>
      <c r="F77" s="7">
        <v>7</v>
      </c>
      <c r="G77" s="7" t="s">
        <v>341</v>
      </c>
      <c r="H77" s="7" t="s">
        <v>342</v>
      </c>
      <c r="I77" s="7" t="s">
        <v>34</v>
      </c>
      <c r="J77" s="7" t="s">
        <v>343</v>
      </c>
      <c r="K77" s="7" t="s">
        <v>309</v>
      </c>
      <c r="L77" s="7" t="s">
        <v>221</v>
      </c>
      <c r="M77" s="7">
        <v>3419.07</v>
      </c>
      <c r="P77" s="7" t="s">
        <v>37</v>
      </c>
      <c r="Q77" s="7">
        <v>0</v>
      </c>
      <c r="R77" s="7" t="s">
        <v>54</v>
      </c>
      <c r="S77" s="7" t="s">
        <v>344</v>
      </c>
      <c r="U77" s="8" t="s">
        <v>345</v>
      </c>
      <c r="V77" s="8" t="s">
        <v>346</v>
      </c>
      <c r="W77" s="7" t="s">
        <v>347</v>
      </c>
      <c r="X77" s="7" t="s">
        <v>348</v>
      </c>
      <c r="Y77" s="7">
        <f t="shared" si="3"/>
        <v>24</v>
      </c>
      <c r="Z77" s="7">
        <f t="shared" si="4"/>
        <v>142.46125000000001</v>
      </c>
      <c r="AA77" s="7" t="str">
        <f t="shared" si="5"/>
        <v>Y</v>
      </c>
    </row>
    <row r="78" spans="1:27" s="4" customFormat="1" ht="32" x14ac:dyDescent="0.2">
      <c r="A78" s="3" t="s">
        <v>349</v>
      </c>
      <c r="B78" s="4" t="s">
        <v>350</v>
      </c>
      <c r="C78" s="4" t="s">
        <v>351</v>
      </c>
      <c r="D78" s="4" t="s">
        <v>352</v>
      </c>
      <c r="E78" s="4" t="s">
        <v>211</v>
      </c>
      <c r="F78" s="4">
        <v>7</v>
      </c>
      <c r="G78" s="4" t="s">
        <v>353</v>
      </c>
      <c r="H78" s="4" t="s">
        <v>354</v>
      </c>
      <c r="I78" s="4" t="s">
        <v>34</v>
      </c>
      <c r="J78" s="4" t="s">
        <v>214</v>
      </c>
      <c r="K78" s="4" t="s">
        <v>35</v>
      </c>
      <c r="L78" s="4" t="s">
        <v>133</v>
      </c>
      <c r="M78" s="4">
        <v>1100</v>
      </c>
      <c r="P78" s="4" t="s">
        <v>37</v>
      </c>
      <c r="Q78" s="4">
        <v>0</v>
      </c>
      <c r="R78" s="4" t="s">
        <v>54</v>
      </c>
      <c r="S78" s="4" t="s">
        <v>355</v>
      </c>
      <c r="U78" s="5" t="s">
        <v>356</v>
      </c>
      <c r="V78" s="5" t="s">
        <v>357</v>
      </c>
      <c r="W78" s="4" t="s">
        <v>358</v>
      </c>
      <c r="X78" s="4" t="s">
        <v>359</v>
      </c>
      <c r="Y78" s="4">
        <f t="shared" si="3"/>
        <v>90</v>
      </c>
      <c r="Z78" s="4">
        <f t="shared" si="4"/>
        <v>12.222222222222221</v>
      </c>
      <c r="AA78" s="4" t="str">
        <f t="shared" si="5"/>
        <v>Y</v>
      </c>
    </row>
    <row r="79" spans="1:27" s="4" customFormat="1" ht="32" x14ac:dyDescent="0.2">
      <c r="A79" s="3" t="s">
        <v>349</v>
      </c>
      <c r="B79" s="4" t="s">
        <v>350</v>
      </c>
      <c r="C79" s="4" t="s">
        <v>351</v>
      </c>
      <c r="D79" s="4" t="s">
        <v>352</v>
      </c>
      <c r="E79" s="4" t="s">
        <v>211</v>
      </c>
      <c r="F79" s="4">
        <v>7</v>
      </c>
      <c r="G79" s="4" t="s">
        <v>353</v>
      </c>
      <c r="H79" s="4" t="s">
        <v>354</v>
      </c>
      <c r="I79" s="4" t="s">
        <v>34</v>
      </c>
      <c r="J79" s="4" t="s">
        <v>214</v>
      </c>
      <c r="K79" s="4" t="s">
        <v>35</v>
      </c>
      <c r="L79" s="4" t="s">
        <v>360</v>
      </c>
      <c r="M79" s="4">
        <v>700</v>
      </c>
      <c r="P79" s="4" t="s">
        <v>37</v>
      </c>
      <c r="Q79" s="4">
        <v>0</v>
      </c>
      <c r="R79" s="4" t="s">
        <v>54</v>
      </c>
      <c r="S79" s="4" t="s">
        <v>355</v>
      </c>
      <c r="U79" s="5" t="s">
        <v>356</v>
      </c>
      <c r="V79" s="5" t="s">
        <v>357</v>
      </c>
      <c r="W79" s="4" t="s">
        <v>358</v>
      </c>
      <c r="X79" s="4" t="s">
        <v>359</v>
      </c>
      <c r="Y79" s="4">
        <f t="shared" si="3"/>
        <v>90</v>
      </c>
      <c r="Z79" s="4">
        <f t="shared" si="4"/>
        <v>7.7777777777777777</v>
      </c>
      <c r="AA79" s="4" t="str">
        <f t="shared" si="5"/>
        <v>Y</v>
      </c>
    </row>
    <row r="80" spans="1:27" s="4" customFormat="1" ht="32" x14ac:dyDescent="0.2">
      <c r="A80" s="3" t="s">
        <v>349</v>
      </c>
      <c r="B80" s="4" t="s">
        <v>350</v>
      </c>
      <c r="C80" s="4" t="s">
        <v>351</v>
      </c>
      <c r="D80" s="4" t="s">
        <v>352</v>
      </c>
      <c r="E80" s="4" t="s">
        <v>211</v>
      </c>
      <c r="F80" s="4">
        <v>7</v>
      </c>
      <c r="G80" s="4" t="s">
        <v>353</v>
      </c>
      <c r="H80" s="4" t="s">
        <v>354</v>
      </c>
      <c r="I80" s="4" t="s">
        <v>34</v>
      </c>
      <c r="J80" s="4" t="s">
        <v>214</v>
      </c>
      <c r="K80" s="4" t="s">
        <v>35</v>
      </c>
      <c r="L80" s="4" t="s">
        <v>53</v>
      </c>
      <c r="M80" s="4">
        <v>2200</v>
      </c>
      <c r="P80" s="4" t="s">
        <v>37</v>
      </c>
      <c r="Q80" s="4">
        <v>0</v>
      </c>
      <c r="R80" s="4" t="s">
        <v>54</v>
      </c>
      <c r="S80" s="4" t="s">
        <v>355</v>
      </c>
      <c r="U80" s="5" t="s">
        <v>356</v>
      </c>
      <c r="V80" s="5" t="s">
        <v>357</v>
      </c>
      <c r="W80" s="4" t="s">
        <v>358</v>
      </c>
      <c r="X80" s="4" t="s">
        <v>359</v>
      </c>
      <c r="Y80" s="4">
        <f t="shared" si="3"/>
        <v>90</v>
      </c>
      <c r="Z80" s="4">
        <f t="shared" si="4"/>
        <v>24.444444444444443</v>
      </c>
      <c r="AA80" s="4" t="str">
        <f t="shared" si="5"/>
        <v>Y</v>
      </c>
    </row>
    <row r="81" spans="1:27" s="4" customFormat="1" ht="32" x14ac:dyDescent="0.2">
      <c r="A81" s="3" t="s">
        <v>349</v>
      </c>
      <c r="B81" s="4" t="s">
        <v>350</v>
      </c>
      <c r="C81" s="4" t="s">
        <v>351</v>
      </c>
      <c r="D81" s="4" t="s">
        <v>352</v>
      </c>
      <c r="E81" s="4" t="s">
        <v>211</v>
      </c>
      <c r="F81" s="4">
        <v>7</v>
      </c>
      <c r="G81" s="4" t="s">
        <v>353</v>
      </c>
      <c r="H81" s="4" t="s">
        <v>354</v>
      </c>
      <c r="I81" s="4" t="s">
        <v>34</v>
      </c>
      <c r="J81" s="4" t="s">
        <v>214</v>
      </c>
      <c r="K81" s="4" t="s">
        <v>35</v>
      </c>
      <c r="L81" s="4" t="s">
        <v>361</v>
      </c>
      <c r="M81" s="4">
        <v>600</v>
      </c>
      <c r="P81" s="4" t="s">
        <v>37</v>
      </c>
      <c r="Q81" s="4">
        <v>0</v>
      </c>
      <c r="R81" s="4" t="s">
        <v>54</v>
      </c>
      <c r="S81" s="4" t="s">
        <v>355</v>
      </c>
      <c r="U81" s="5" t="s">
        <v>356</v>
      </c>
      <c r="V81" s="5" t="s">
        <v>357</v>
      </c>
      <c r="W81" s="4" t="s">
        <v>358</v>
      </c>
      <c r="X81" s="4" t="s">
        <v>359</v>
      </c>
      <c r="Y81" s="4">
        <f t="shared" si="3"/>
        <v>90</v>
      </c>
      <c r="Z81" s="4">
        <f t="shared" si="4"/>
        <v>6.666666666666667</v>
      </c>
      <c r="AA81" s="4" t="str">
        <f t="shared" si="5"/>
        <v>Y</v>
      </c>
    </row>
    <row r="82" spans="1:27" s="4" customFormat="1" ht="32" x14ac:dyDescent="0.2">
      <c r="A82" s="3" t="s">
        <v>349</v>
      </c>
      <c r="B82" s="4" t="s">
        <v>350</v>
      </c>
      <c r="C82" s="4" t="s">
        <v>351</v>
      </c>
      <c r="D82" s="4" t="s">
        <v>352</v>
      </c>
      <c r="E82" s="4" t="s">
        <v>211</v>
      </c>
      <c r="F82" s="4">
        <v>7</v>
      </c>
      <c r="G82" s="4" t="s">
        <v>353</v>
      </c>
      <c r="H82" s="4" t="s">
        <v>354</v>
      </c>
      <c r="I82" s="4" t="s">
        <v>34</v>
      </c>
      <c r="J82" s="4" t="s">
        <v>214</v>
      </c>
      <c r="K82" s="4" t="s">
        <v>35</v>
      </c>
      <c r="L82" s="4" t="s">
        <v>36</v>
      </c>
      <c r="M82" s="4">
        <v>59700</v>
      </c>
      <c r="P82" s="4" t="s">
        <v>37</v>
      </c>
      <c r="Q82" s="4">
        <v>0</v>
      </c>
      <c r="R82" s="4" t="s">
        <v>54</v>
      </c>
      <c r="S82" s="4" t="s">
        <v>355</v>
      </c>
      <c r="U82" s="5" t="s">
        <v>356</v>
      </c>
      <c r="V82" s="5" t="s">
        <v>357</v>
      </c>
      <c r="W82" s="4" t="s">
        <v>358</v>
      </c>
      <c r="X82" s="4" t="s">
        <v>359</v>
      </c>
      <c r="Y82" s="4">
        <f t="shared" si="3"/>
        <v>90</v>
      </c>
      <c r="Z82" s="4">
        <f t="shared" si="4"/>
        <v>663.33333333333337</v>
      </c>
      <c r="AA82" s="4" t="str">
        <f t="shared" si="5"/>
        <v>Y</v>
      </c>
    </row>
    <row r="83" spans="1:27" s="7" customFormat="1" ht="48" x14ac:dyDescent="0.2">
      <c r="A83" s="6" t="s">
        <v>362</v>
      </c>
      <c r="B83" s="7" t="s">
        <v>363</v>
      </c>
      <c r="C83" s="7" t="s">
        <v>364</v>
      </c>
      <c r="D83" s="7" t="s">
        <v>365</v>
      </c>
      <c r="E83" s="7" t="s">
        <v>141</v>
      </c>
      <c r="F83" s="7">
        <v>7</v>
      </c>
      <c r="G83" s="7" t="s">
        <v>279</v>
      </c>
      <c r="H83" s="7" t="s">
        <v>280</v>
      </c>
      <c r="I83" s="7" t="s">
        <v>34</v>
      </c>
      <c r="J83" s="7" t="s">
        <v>366</v>
      </c>
      <c r="K83" s="7" t="s">
        <v>367</v>
      </c>
      <c r="L83" s="7" t="s">
        <v>133</v>
      </c>
      <c r="M83" s="7">
        <v>5001</v>
      </c>
      <c r="P83" s="7" t="s">
        <v>37</v>
      </c>
      <c r="Q83" s="7">
        <v>0</v>
      </c>
      <c r="R83" s="7" t="s">
        <v>54</v>
      </c>
      <c r="S83" s="7" t="s">
        <v>368</v>
      </c>
      <c r="U83" s="8" t="s">
        <v>369</v>
      </c>
      <c r="V83" s="8" t="s">
        <v>370</v>
      </c>
      <c r="W83" s="7" t="s">
        <v>371</v>
      </c>
      <c r="X83" s="7" t="s">
        <v>372</v>
      </c>
      <c r="Y83" s="7">
        <f t="shared" si="3"/>
        <v>24</v>
      </c>
      <c r="Z83" s="7">
        <f t="shared" si="4"/>
        <v>208.375</v>
      </c>
      <c r="AA83" s="7" t="str">
        <f t="shared" si="5"/>
        <v>Y</v>
      </c>
    </row>
    <row r="84" spans="1:27" s="7" customFormat="1" ht="48" x14ac:dyDescent="0.2">
      <c r="A84" s="6" t="s">
        <v>362</v>
      </c>
      <c r="B84" s="7" t="s">
        <v>363</v>
      </c>
      <c r="C84" s="7" t="s">
        <v>364</v>
      </c>
      <c r="D84" s="7" t="s">
        <v>365</v>
      </c>
      <c r="E84" s="7" t="s">
        <v>141</v>
      </c>
      <c r="F84" s="7">
        <v>7</v>
      </c>
      <c r="G84" s="7" t="s">
        <v>279</v>
      </c>
      <c r="H84" s="7" t="s">
        <v>280</v>
      </c>
      <c r="I84" s="7" t="s">
        <v>34</v>
      </c>
      <c r="J84" s="7" t="s">
        <v>366</v>
      </c>
      <c r="K84" s="7" t="s">
        <v>367</v>
      </c>
      <c r="L84" s="7" t="s">
        <v>53</v>
      </c>
      <c r="M84" s="7">
        <v>5001</v>
      </c>
      <c r="P84" s="7" t="s">
        <v>37</v>
      </c>
      <c r="Q84" s="7">
        <v>0</v>
      </c>
      <c r="R84" s="7" t="s">
        <v>54</v>
      </c>
      <c r="S84" s="7" t="s">
        <v>368</v>
      </c>
      <c r="U84" s="8" t="s">
        <v>369</v>
      </c>
      <c r="V84" s="8" t="s">
        <v>370</v>
      </c>
      <c r="W84" s="7" t="s">
        <v>371</v>
      </c>
      <c r="X84" s="7" t="s">
        <v>372</v>
      </c>
      <c r="Y84" s="7">
        <f t="shared" si="3"/>
        <v>24</v>
      </c>
      <c r="Z84" s="7">
        <f t="shared" si="4"/>
        <v>208.375</v>
      </c>
      <c r="AA84" s="7" t="str">
        <f t="shared" si="5"/>
        <v>Y</v>
      </c>
    </row>
    <row r="85" spans="1:27" s="7" customFormat="1" ht="48" x14ac:dyDescent="0.2">
      <c r="A85" s="6" t="s">
        <v>362</v>
      </c>
      <c r="B85" s="7" t="s">
        <v>363</v>
      </c>
      <c r="C85" s="7" t="s">
        <v>364</v>
      </c>
      <c r="D85" s="7" t="s">
        <v>365</v>
      </c>
      <c r="E85" s="7" t="s">
        <v>141</v>
      </c>
      <c r="F85" s="7">
        <v>7</v>
      </c>
      <c r="G85" s="7" t="s">
        <v>279</v>
      </c>
      <c r="H85" s="7" t="s">
        <v>280</v>
      </c>
      <c r="I85" s="7" t="s">
        <v>34</v>
      </c>
      <c r="J85" s="7" t="s">
        <v>366</v>
      </c>
      <c r="K85" s="7" t="s">
        <v>367</v>
      </c>
      <c r="L85" s="7" t="s">
        <v>135</v>
      </c>
      <c r="M85" s="7">
        <v>5001</v>
      </c>
      <c r="P85" s="7" t="s">
        <v>37</v>
      </c>
      <c r="Q85" s="7">
        <v>0</v>
      </c>
      <c r="R85" s="7" t="s">
        <v>54</v>
      </c>
      <c r="S85" s="7" t="s">
        <v>368</v>
      </c>
      <c r="U85" s="8" t="s">
        <v>369</v>
      </c>
      <c r="V85" s="8" t="s">
        <v>370</v>
      </c>
      <c r="W85" s="7" t="s">
        <v>371</v>
      </c>
      <c r="X85" s="7" t="s">
        <v>372</v>
      </c>
      <c r="Y85" s="7">
        <f t="shared" si="3"/>
        <v>24</v>
      </c>
      <c r="Z85" s="7">
        <f t="shared" si="4"/>
        <v>208.375</v>
      </c>
      <c r="AA85" s="7" t="str">
        <f t="shared" si="5"/>
        <v>Y</v>
      </c>
    </row>
    <row r="86" spans="1:27" s="7" customFormat="1" ht="48" x14ac:dyDescent="0.2">
      <c r="A86" s="6" t="s">
        <v>373</v>
      </c>
      <c r="B86" s="7" t="s">
        <v>374</v>
      </c>
      <c r="C86" s="7" t="s">
        <v>375</v>
      </c>
      <c r="D86" s="7" t="s">
        <v>376</v>
      </c>
      <c r="E86" s="7" t="s">
        <v>141</v>
      </c>
      <c r="F86" s="7">
        <v>7</v>
      </c>
      <c r="G86" s="7" t="s">
        <v>279</v>
      </c>
      <c r="H86" s="7" t="s">
        <v>280</v>
      </c>
      <c r="I86" s="7" t="s">
        <v>34</v>
      </c>
      <c r="J86" s="7" t="s">
        <v>377</v>
      </c>
      <c r="K86" s="7" t="s">
        <v>378</v>
      </c>
      <c r="L86" s="7" t="s">
        <v>133</v>
      </c>
      <c r="M86" s="7">
        <v>5001</v>
      </c>
      <c r="P86" s="7" t="s">
        <v>37</v>
      </c>
      <c r="Q86" s="7">
        <v>0</v>
      </c>
      <c r="R86" s="7" t="s">
        <v>54</v>
      </c>
      <c r="S86" s="7" t="s">
        <v>379</v>
      </c>
      <c r="U86" s="8" t="s">
        <v>380</v>
      </c>
      <c r="V86" s="8" t="s">
        <v>381</v>
      </c>
      <c r="W86" s="7" t="s">
        <v>371</v>
      </c>
      <c r="X86" s="7" t="s">
        <v>382</v>
      </c>
      <c r="Y86" s="7">
        <f t="shared" si="3"/>
        <v>24</v>
      </c>
      <c r="Z86" s="7">
        <f t="shared" si="4"/>
        <v>208.375</v>
      </c>
      <c r="AA86" s="7" t="str">
        <f t="shared" si="5"/>
        <v>Y</v>
      </c>
    </row>
    <row r="87" spans="1:27" s="7" customFormat="1" ht="48" x14ac:dyDescent="0.2">
      <c r="A87" s="6" t="s">
        <v>373</v>
      </c>
      <c r="B87" s="7" t="s">
        <v>374</v>
      </c>
      <c r="C87" s="7" t="s">
        <v>375</v>
      </c>
      <c r="D87" s="7" t="s">
        <v>376</v>
      </c>
      <c r="E87" s="7" t="s">
        <v>141</v>
      </c>
      <c r="F87" s="7">
        <v>7</v>
      </c>
      <c r="G87" s="7" t="s">
        <v>279</v>
      </c>
      <c r="H87" s="7" t="s">
        <v>280</v>
      </c>
      <c r="I87" s="7" t="s">
        <v>34</v>
      </c>
      <c r="J87" s="7" t="s">
        <v>377</v>
      </c>
      <c r="K87" s="7" t="s">
        <v>378</v>
      </c>
      <c r="L87" s="7" t="s">
        <v>53</v>
      </c>
      <c r="M87" s="7">
        <v>5001</v>
      </c>
      <c r="P87" s="7" t="s">
        <v>37</v>
      </c>
      <c r="Q87" s="7">
        <v>0</v>
      </c>
      <c r="R87" s="7" t="s">
        <v>54</v>
      </c>
      <c r="S87" s="7" t="s">
        <v>379</v>
      </c>
      <c r="U87" s="8" t="s">
        <v>380</v>
      </c>
      <c r="V87" s="8" t="s">
        <v>381</v>
      </c>
      <c r="W87" s="7" t="s">
        <v>371</v>
      </c>
      <c r="X87" s="7" t="s">
        <v>382</v>
      </c>
      <c r="Y87" s="7">
        <f t="shared" si="3"/>
        <v>24</v>
      </c>
      <c r="Z87" s="7">
        <f t="shared" si="4"/>
        <v>208.375</v>
      </c>
      <c r="AA87" s="7" t="str">
        <f t="shared" si="5"/>
        <v>Y</v>
      </c>
    </row>
    <row r="88" spans="1:27" s="7" customFormat="1" ht="48" x14ac:dyDescent="0.2">
      <c r="A88" s="6" t="s">
        <v>373</v>
      </c>
      <c r="B88" s="7" t="s">
        <v>374</v>
      </c>
      <c r="C88" s="7" t="s">
        <v>375</v>
      </c>
      <c r="D88" s="7" t="s">
        <v>376</v>
      </c>
      <c r="E88" s="7" t="s">
        <v>141</v>
      </c>
      <c r="F88" s="7">
        <v>7</v>
      </c>
      <c r="G88" s="7" t="s">
        <v>279</v>
      </c>
      <c r="H88" s="7" t="s">
        <v>280</v>
      </c>
      <c r="I88" s="7" t="s">
        <v>34</v>
      </c>
      <c r="J88" s="7" t="s">
        <v>377</v>
      </c>
      <c r="K88" s="7" t="s">
        <v>378</v>
      </c>
      <c r="L88" s="7" t="s">
        <v>285</v>
      </c>
      <c r="M88" s="7">
        <v>5001</v>
      </c>
      <c r="P88" s="7" t="s">
        <v>37</v>
      </c>
      <c r="Q88" s="7">
        <v>0</v>
      </c>
      <c r="R88" s="7" t="s">
        <v>54</v>
      </c>
      <c r="S88" s="7" t="s">
        <v>379</v>
      </c>
      <c r="U88" s="8" t="s">
        <v>380</v>
      </c>
      <c r="V88" s="8" t="s">
        <v>381</v>
      </c>
      <c r="W88" s="7" t="s">
        <v>371</v>
      </c>
      <c r="X88" s="7" t="s">
        <v>382</v>
      </c>
      <c r="Y88" s="7">
        <f t="shared" si="3"/>
        <v>24</v>
      </c>
      <c r="Z88" s="7">
        <f t="shared" si="4"/>
        <v>208.375</v>
      </c>
      <c r="AA88" s="7" t="str">
        <f t="shared" si="5"/>
        <v>Y</v>
      </c>
    </row>
    <row r="89" spans="1:27" s="7" customFormat="1" ht="48" x14ac:dyDescent="0.2">
      <c r="A89" s="6" t="s">
        <v>383</v>
      </c>
      <c r="B89" s="7" t="s">
        <v>384</v>
      </c>
      <c r="C89" s="7" t="s">
        <v>385</v>
      </c>
      <c r="D89" s="7" t="s">
        <v>386</v>
      </c>
      <c r="E89" s="7" t="s">
        <v>141</v>
      </c>
      <c r="F89" s="7">
        <v>7</v>
      </c>
      <c r="G89" s="7" t="s">
        <v>32</v>
      </c>
      <c r="H89" s="7" t="s">
        <v>387</v>
      </c>
      <c r="I89" s="7" t="s">
        <v>34</v>
      </c>
      <c r="J89" s="7" t="s">
        <v>366</v>
      </c>
      <c r="K89" s="7" t="s">
        <v>388</v>
      </c>
      <c r="L89" s="7" t="s">
        <v>389</v>
      </c>
      <c r="M89" s="7">
        <v>5001</v>
      </c>
      <c r="P89" s="7" t="s">
        <v>37</v>
      </c>
      <c r="Q89" s="7">
        <v>0</v>
      </c>
      <c r="R89" s="7" t="s">
        <v>54</v>
      </c>
      <c r="S89" s="7" t="s">
        <v>390</v>
      </c>
      <c r="U89" s="8" t="s">
        <v>147</v>
      </c>
      <c r="V89" s="8" t="s">
        <v>370</v>
      </c>
      <c r="W89" s="7" t="s">
        <v>371</v>
      </c>
      <c r="X89" s="7" t="s">
        <v>391</v>
      </c>
      <c r="Y89" s="7">
        <f t="shared" si="3"/>
        <v>24</v>
      </c>
      <c r="Z89" s="7">
        <f t="shared" si="4"/>
        <v>208.375</v>
      </c>
      <c r="AA89" s="7" t="str">
        <f t="shared" si="5"/>
        <v>Y</v>
      </c>
    </row>
    <row r="90" spans="1:27" s="7" customFormat="1" ht="48" x14ac:dyDescent="0.2">
      <c r="A90" s="6" t="s">
        <v>383</v>
      </c>
      <c r="B90" s="7" t="s">
        <v>384</v>
      </c>
      <c r="C90" s="7" t="s">
        <v>385</v>
      </c>
      <c r="D90" s="7" t="s">
        <v>386</v>
      </c>
      <c r="E90" s="7" t="s">
        <v>141</v>
      </c>
      <c r="F90" s="7">
        <v>7</v>
      </c>
      <c r="G90" s="7" t="s">
        <v>32</v>
      </c>
      <c r="H90" s="7" t="s">
        <v>387</v>
      </c>
      <c r="I90" s="7" t="s">
        <v>34</v>
      </c>
      <c r="J90" s="7" t="s">
        <v>366</v>
      </c>
      <c r="K90" s="7" t="s">
        <v>388</v>
      </c>
      <c r="L90" s="7" t="s">
        <v>285</v>
      </c>
      <c r="M90" s="7">
        <v>5001</v>
      </c>
      <c r="P90" s="7" t="s">
        <v>37</v>
      </c>
      <c r="Q90" s="7">
        <v>0</v>
      </c>
      <c r="R90" s="7" t="s">
        <v>54</v>
      </c>
      <c r="S90" s="7" t="s">
        <v>390</v>
      </c>
      <c r="U90" s="8" t="s">
        <v>147</v>
      </c>
      <c r="V90" s="8" t="s">
        <v>370</v>
      </c>
      <c r="W90" s="7" t="s">
        <v>371</v>
      </c>
      <c r="X90" s="7" t="s">
        <v>391</v>
      </c>
      <c r="Y90" s="7">
        <f t="shared" si="3"/>
        <v>24</v>
      </c>
      <c r="Z90" s="7">
        <f t="shared" si="4"/>
        <v>208.375</v>
      </c>
      <c r="AA90" s="7" t="str">
        <f t="shared" si="5"/>
        <v>Y</v>
      </c>
    </row>
    <row r="91" spans="1:27" s="7" customFormat="1" ht="48" x14ac:dyDescent="0.2">
      <c r="A91" s="6" t="s">
        <v>383</v>
      </c>
      <c r="B91" s="7" t="s">
        <v>384</v>
      </c>
      <c r="C91" s="7" t="s">
        <v>385</v>
      </c>
      <c r="D91" s="7" t="s">
        <v>386</v>
      </c>
      <c r="E91" s="7" t="s">
        <v>141</v>
      </c>
      <c r="F91" s="7">
        <v>7</v>
      </c>
      <c r="G91" s="7" t="s">
        <v>32</v>
      </c>
      <c r="H91" s="7" t="s">
        <v>387</v>
      </c>
      <c r="I91" s="7" t="s">
        <v>34</v>
      </c>
      <c r="J91" s="7" t="s">
        <v>366</v>
      </c>
      <c r="K91" s="7" t="s">
        <v>388</v>
      </c>
      <c r="L91" s="7" t="s">
        <v>202</v>
      </c>
      <c r="M91" s="7">
        <v>5001</v>
      </c>
      <c r="P91" s="7" t="s">
        <v>37</v>
      </c>
      <c r="Q91" s="7">
        <v>0</v>
      </c>
      <c r="R91" s="7" t="s">
        <v>54</v>
      </c>
      <c r="S91" s="7" t="s">
        <v>390</v>
      </c>
      <c r="U91" s="8" t="s">
        <v>147</v>
      </c>
      <c r="V91" s="8" t="s">
        <v>370</v>
      </c>
      <c r="W91" s="7" t="s">
        <v>371</v>
      </c>
      <c r="X91" s="7" t="s">
        <v>391</v>
      </c>
      <c r="Y91" s="7">
        <f t="shared" si="3"/>
        <v>24</v>
      </c>
      <c r="Z91" s="7">
        <f t="shared" si="4"/>
        <v>208.375</v>
      </c>
      <c r="AA91" s="7" t="str">
        <f t="shared" si="5"/>
        <v>Y</v>
      </c>
    </row>
    <row r="92" spans="1:27" s="7" customFormat="1" ht="48" x14ac:dyDescent="0.2">
      <c r="A92" s="6" t="s">
        <v>392</v>
      </c>
      <c r="B92" s="7" t="s">
        <v>393</v>
      </c>
      <c r="C92" s="7" t="s">
        <v>394</v>
      </c>
      <c r="D92" s="7" t="s">
        <v>395</v>
      </c>
      <c r="E92" s="7" t="s">
        <v>141</v>
      </c>
      <c r="F92" s="7">
        <v>7</v>
      </c>
      <c r="G92" s="7" t="s">
        <v>32</v>
      </c>
      <c r="H92" s="7" t="s">
        <v>387</v>
      </c>
      <c r="I92" s="7" t="s">
        <v>34</v>
      </c>
      <c r="J92" s="7" t="s">
        <v>396</v>
      </c>
      <c r="K92" s="7" t="s">
        <v>388</v>
      </c>
      <c r="L92" s="7" t="s">
        <v>133</v>
      </c>
      <c r="M92" s="7">
        <v>5001</v>
      </c>
      <c r="P92" s="7" t="s">
        <v>37</v>
      </c>
      <c r="Q92" s="7">
        <v>0</v>
      </c>
      <c r="R92" s="7" t="s">
        <v>54</v>
      </c>
      <c r="S92" s="7" t="s">
        <v>397</v>
      </c>
      <c r="U92" s="8" t="s">
        <v>398</v>
      </c>
      <c r="V92" s="8" t="s">
        <v>381</v>
      </c>
      <c r="W92" s="7" t="s">
        <v>371</v>
      </c>
      <c r="X92" s="7" t="s">
        <v>399</v>
      </c>
      <c r="Y92" s="7">
        <f t="shared" ref="Y92:Y101" si="6">(H92-G92)*24</f>
        <v>24</v>
      </c>
      <c r="Z92" s="7">
        <f t="shared" ref="Z92:Z101" si="7">M92/Y92</f>
        <v>208.375</v>
      </c>
      <c r="AA92" s="7" t="str">
        <f t="shared" ref="AA92:AA101" si="8">IF(Z92&gt;=Q92,"Y","N")</f>
        <v>Y</v>
      </c>
    </row>
    <row r="93" spans="1:27" s="7" customFormat="1" ht="48" x14ac:dyDescent="0.2">
      <c r="A93" s="6" t="s">
        <v>392</v>
      </c>
      <c r="B93" s="7" t="s">
        <v>393</v>
      </c>
      <c r="C93" s="7" t="s">
        <v>394</v>
      </c>
      <c r="D93" s="7" t="s">
        <v>395</v>
      </c>
      <c r="E93" s="7" t="s">
        <v>141</v>
      </c>
      <c r="F93" s="7">
        <v>7</v>
      </c>
      <c r="G93" s="7" t="s">
        <v>32</v>
      </c>
      <c r="H93" s="7" t="s">
        <v>387</v>
      </c>
      <c r="I93" s="7" t="s">
        <v>34</v>
      </c>
      <c r="J93" s="7" t="s">
        <v>396</v>
      </c>
      <c r="K93" s="7" t="s">
        <v>388</v>
      </c>
      <c r="L93" s="7" t="s">
        <v>53</v>
      </c>
      <c r="M93" s="7">
        <v>5001</v>
      </c>
      <c r="P93" s="7" t="s">
        <v>37</v>
      </c>
      <c r="Q93" s="7">
        <v>0</v>
      </c>
      <c r="R93" s="7" t="s">
        <v>54</v>
      </c>
      <c r="S93" s="7" t="s">
        <v>397</v>
      </c>
      <c r="U93" s="8" t="s">
        <v>398</v>
      </c>
      <c r="V93" s="8" t="s">
        <v>381</v>
      </c>
      <c r="W93" s="7" t="s">
        <v>371</v>
      </c>
      <c r="X93" s="7" t="s">
        <v>399</v>
      </c>
      <c r="Y93" s="7">
        <f t="shared" si="6"/>
        <v>24</v>
      </c>
      <c r="Z93" s="7">
        <f t="shared" si="7"/>
        <v>208.375</v>
      </c>
      <c r="AA93" s="7" t="str">
        <f t="shared" si="8"/>
        <v>Y</v>
      </c>
    </row>
    <row r="94" spans="1:27" s="7" customFormat="1" ht="48" x14ac:dyDescent="0.2">
      <c r="A94" s="6" t="s">
        <v>392</v>
      </c>
      <c r="B94" s="7" t="s">
        <v>393</v>
      </c>
      <c r="C94" s="7" t="s">
        <v>394</v>
      </c>
      <c r="D94" s="7" t="s">
        <v>395</v>
      </c>
      <c r="E94" s="7" t="s">
        <v>141</v>
      </c>
      <c r="F94" s="7">
        <v>7</v>
      </c>
      <c r="G94" s="7" t="s">
        <v>32</v>
      </c>
      <c r="H94" s="7" t="s">
        <v>387</v>
      </c>
      <c r="I94" s="7" t="s">
        <v>34</v>
      </c>
      <c r="J94" s="7" t="s">
        <v>396</v>
      </c>
      <c r="K94" s="7" t="s">
        <v>388</v>
      </c>
      <c r="L94" s="7" t="s">
        <v>285</v>
      </c>
      <c r="M94" s="7">
        <v>5001</v>
      </c>
      <c r="P94" s="7" t="s">
        <v>37</v>
      </c>
      <c r="Q94" s="7">
        <v>0</v>
      </c>
      <c r="R94" s="7" t="s">
        <v>54</v>
      </c>
      <c r="S94" s="7" t="s">
        <v>397</v>
      </c>
      <c r="U94" s="8" t="s">
        <v>398</v>
      </c>
      <c r="V94" s="8" t="s">
        <v>381</v>
      </c>
      <c r="W94" s="7" t="s">
        <v>371</v>
      </c>
      <c r="X94" s="7" t="s">
        <v>399</v>
      </c>
      <c r="Y94" s="7">
        <f t="shared" si="6"/>
        <v>24</v>
      </c>
      <c r="Z94" s="7">
        <f t="shared" si="7"/>
        <v>208.375</v>
      </c>
      <c r="AA94" s="7" t="str">
        <f t="shared" si="8"/>
        <v>Y</v>
      </c>
    </row>
    <row r="95" spans="1:27" s="7" customFormat="1" ht="32" x14ac:dyDescent="0.2">
      <c r="A95" s="6" t="s">
        <v>400</v>
      </c>
      <c r="B95" s="7" t="s">
        <v>401</v>
      </c>
      <c r="C95" s="7" t="s">
        <v>402</v>
      </c>
      <c r="D95" s="7" t="s">
        <v>403</v>
      </c>
      <c r="E95" s="7" t="s">
        <v>141</v>
      </c>
      <c r="F95" s="7">
        <v>7</v>
      </c>
      <c r="G95" s="7" t="s">
        <v>404</v>
      </c>
      <c r="H95" s="7" t="s">
        <v>405</v>
      </c>
      <c r="I95" s="7" t="s">
        <v>34</v>
      </c>
      <c r="J95" s="7" t="s">
        <v>406</v>
      </c>
      <c r="K95" s="7" t="s">
        <v>407</v>
      </c>
      <c r="L95" s="7" t="s">
        <v>408</v>
      </c>
      <c r="M95" s="7">
        <v>13.9</v>
      </c>
      <c r="P95" s="7" t="s">
        <v>37</v>
      </c>
      <c r="Q95" s="7">
        <v>25</v>
      </c>
      <c r="R95" s="7" t="s">
        <v>409</v>
      </c>
      <c r="S95" s="7" t="s">
        <v>410</v>
      </c>
      <c r="U95" s="8" t="s">
        <v>411</v>
      </c>
      <c r="V95" s="8" t="s">
        <v>412</v>
      </c>
      <c r="W95" s="7" t="s">
        <v>413</v>
      </c>
      <c r="X95" s="7" t="s">
        <v>414</v>
      </c>
      <c r="Y95" s="7">
        <f t="shared" si="6"/>
        <v>24</v>
      </c>
      <c r="Z95" s="7">
        <f t="shared" si="7"/>
        <v>0.57916666666666672</v>
      </c>
      <c r="AA95" s="7" t="str">
        <f t="shared" si="8"/>
        <v>N</v>
      </c>
    </row>
    <row r="96" spans="1:27" s="7" customFormat="1" ht="32" x14ac:dyDescent="0.2">
      <c r="A96" s="6" t="s">
        <v>400</v>
      </c>
      <c r="B96" s="7" t="s">
        <v>401</v>
      </c>
      <c r="C96" s="7" t="s">
        <v>402</v>
      </c>
      <c r="D96" s="7" t="s">
        <v>403</v>
      </c>
      <c r="E96" s="7" t="s">
        <v>141</v>
      </c>
      <c r="F96" s="7">
        <v>7</v>
      </c>
      <c r="G96" s="7" t="s">
        <v>404</v>
      </c>
      <c r="H96" s="7" t="s">
        <v>405</v>
      </c>
      <c r="I96" s="7" t="s">
        <v>34</v>
      </c>
      <c r="J96" s="7" t="s">
        <v>406</v>
      </c>
      <c r="K96" s="7" t="s">
        <v>407</v>
      </c>
      <c r="L96" s="7" t="s">
        <v>415</v>
      </c>
      <c r="M96" s="7">
        <v>1587</v>
      </c>
      <c r="P96" s="7" t="s">
        <v>37</v>
      </c>
      <c r="Q96" s="7">
        <v>25</v>
      </c>
      <c r="R96" s="7" t="s">
        <v>409</v>
      </c>
      <c r="S96" s="7" t="s">
        <v>410</v>
      </c>
      <c r="U96" s="8" t="s">
        <v>411</v>
      </c>
      <c r="V96" s="8" t="s">
        <v>412</v>
      </c>
      <c r="W96" s="7" t="s">
        <v>413</v>
      </c>
      <c r="X96" s="7" t="s">
        <v>414</v>
      </c>
      <c r="Y96" s="7">
        <f t="shared" si="6"/>
        <v>24</v>
      </c>
      <c r="Z96" s="7">
        <f t="shared" si="7"/>
        <v>66.125</v>
      </c>
      <c r="AA96" s="7" t="str">
        <f t="shared" si="8"/>
        <v>Y</v>
      </c>
    </row>
    <row r="97" spans="1:27" s="7" customFormat="1" ht="32" x14ac:dyDescent="0.2">
      <c r="A97" s="6" t="s">
        <v>400</v>
      </c>
      <c r="B97" s="7" t="s">
        <v>401</v>
      </c>
      <c r="C97" s="7" t="s">
        <v>402</v>
      </c>
      <c r="D97" s="7" t="s">
        <v>403</v>
      </c>
      <c r="E97" s="7" t="s">
        <v>141</v>
      </c>
      <c r="F97" s="7">
        <v>7</v>
      </c>
      <c r="G97" s="7" t="s">
        <v>404</v>
      </c>
      <c r="H97" s="7" t="s">
        <v>405</v>
      </c>
      <c r="I97" s="7" t="s">
        <v>34</v>
      </c>
      <c r="J97" s="7" t="s">
        <v>406</v>
      </c>
      <c r="K97" s="7" t="s">
        <v>407</v>
      </c>
      <c r="L97" s="7" t="s">
        <v>133</v>
      </c>
      <c r="M97" s="7">
        <v>6130</v>
      </c>
      <c r="P97" s="7" t="s">
        <v>37</v>
      </c>
      <c r="Q97" s="7">
        <v>250</v>
      </c>
      <c r="R97" s="7" t="s">
        <v>409</v>
      </c>
      <c r="S97" s="7" t="s">
        <v>410</v>
      </c>
      <c r="U97" s="8" t="s">
        <v>411</v>
      </c>
      <c r="V97" s="8" t="s">
        <v>412</v>
      </c>
      <c r="W97" s="7" t="s">
        <v>413</v>
      </c>
      <c r="X97" s="7" t="s">
        <v>414</v>
      </c>
      <c r="Y97" s="7">
        <f t="shared" si="6"/>
        <v>24</v>
      </c>
      <c r="Z97" s="7">
        <f t="shared" si="7"/>
        <v>255.41666666666666</v>
      </c>
      <c r="AA97" s="7" t="str">
        <f t="shared" si="8"/>
        <v>Y</v>
      </c>
    </row>
    <row r="98" spans="1:27" s="7" customFormat="1" ht="32" x14ac:dyDescent="0.2">
      <c r="A98" s="6" t="s">
        <v>400</v>
      </c>
      <c r="B98" s="7" t="s">
        <v>401</v>
      </c>
      <c r="C98" s="7" t="s">
        <v>402</v>
      </c>
      <c r="D98" s="7" t="s">
        <v>403</v>
      </c>
      <c r="E98" s="7" t="s">
        <v>141</v>
      </c>
      <c r="F98" s="7">
        <v>7</v>
      </c>
      <c r="G98" s="7" t="s">
        <v>404</v>
      </c>
      <c r="H98" s="7" t="s">
        <v>405</v>
      </c>
      <c r="I98" s="7" t="s">
        <v>34</v>
      </c>
      <c r="J98" s="7" t="s">
        <v>406</v>
      </c>
      <c r="K98" s="7" t="s">
        <v>407</v>
      </c>
      <c r="L98" s="7" t="s">
        <v>360</v>
      </c>
      <c r="M98" s="7">
        <v>0.77300000000000002</v>
      </c>
      <c r="P98" s="7" t="s">
        <v>37</v>
      </c>
      <c r="Q98" s="7">
        <v>25</v>
      </c>
      <c r="R98" s="7" t="s">
        <v>409</v>
      </c>
      <c r="S98" s="7" t="s">
        <v>410</v>
      </c>
      <c r="U98" s="8" t="s">
        <v>411</v>
      </c>
      <c r="V98" s="8" t="s">
        <v>412</v>
      </c>
      <c r="W98" s="7" t="s">
        <v>413</v>
      </c>
      <c r="X98" s="7" t="s">
        <v>414</v>
      </c>
      <c r="Y98" s="7">
        <f t="shared" si="6"/>
        <v>24</v>
      </c>
      <c r="Z98" s="7">
        <f t="shared" si="7"/>
        <v>3.2208333333333332E-2</v>
      </c>
      <c r="AA98" s="7" t="str">
        <f t="shared" si="8"/>
        <v>N</v>
      </c>
    </row>
    <row r="99" spans="1:27" s="7" customFormat="1" ht="32" x14ac:dyDescent="0.2">
      <c r="A99" s="6" t="s">
        <v>400</v>
      </c>
      <c r="B99" s="7" t="s">
        <v>401</v>
      </c>
      <c r="C99" s="7" t="s">
        <v>402</v>
      </c>
      <c r="D99" s="7" t="s">
        <v>403</v>
      </c>
      <c r="E99" s="7" t="s">
        <v>141</v>
      </c>
      <c r="F99" s="7">
        <v>7</v>
      </c>
      <c r="G99" s="7" t="s">
        <v>404</v>
      </c>
      <c r="H99" s="7" t="s">
        <v>405</v>
      </c>
      <c r="I99" s="7" t="s">
        <v>34</v>
      </c>
      <c r="J99" s="7" t="s">
        <v>406</v>
      </c>
      <c r="K99" s="7" t="s">
        <v>407</v>
      </c>
      <c r="L99" s="7" t="s">
        <v>157</v>
      </c>
      <c r="M99" s="7">
        <v>3070</v>
      </c>
      <c r="P99" s="7" t="s">
        <v>37</v>
      </c>
      <c r="Q99" s="7">
        <v>250</v>
      </c>
      <c r="R99" s="7" t="s">
        <v>409</v>
      </c>
      <c r="S99" s="7" t="s">
        <v>410</v>
      </c>
      <c r="U99" s="8" t="s">
        <v>411</v>
      </c>
      <c r="V99" s="8" t="s">
        <v>412</v>
      </c>
      <c r="W99" s="7" t="s">
        <v>413</v>
      </c>
      <c r="X99" s="7" t="s">
        <v>414</v>
      </c>
      <c r="Y99" s="7">
        <f t="shared" si="6"/>
        <v>24</v>
      </c>
      <c r="Z99" s="7">
        <f t="shared" si="7"/>
        <v>127.91666666666667</v>
      </c>
      <c r="AA99" s="7" t="str">
        <f t="shared" si="8"/>
        <v>N</v>
      </c>
    </row>
    <row r="100" spans="1:27" s="7" customFormat="1" ht="32" x14ac:dyDescent="0.2">
      <c r="A100" s="6" t="s">
        <v>400</v>
      </c>
      <c r="B100" s="7" t="s">
        <v>401</v>
      </c>
      <c r="C100" s="7" t="s">
        <v>402</v>
      </c>
      <c r="D100" s="7" t="s">
        <v>403</v>
      </c>
      <c r="E100" s="7" t="s">
        <v>141</v>
      </c>
      <c r="F100" s="7">
        <v>7</v>
      </c>
      <c r="G100" s="7" t="s">
        <v>404</v>
      </c>
      <c r="H100" s="7" t="s">
        <v>405</v>
      </c>
      <c r="I100" s="7" t="s">
        <v>34</v>
      </c>
      <c r="J100" s="7" t="s">
        <v>406</v>
      </c>
      <c r="K100" s="7" t="s">
        <v>407</v>
      </c>
      <c r="L100" s="7" t="s">
        <v>416</v>
      </c>
      <c r="M100" s="7">
        <v>1503</v>
      </c>
      <c r="P100" s="7" t="s">
        <v>37</v>
      </c>
      <c r="Q100" s="7">
        <v>25</v>
      </c>
      <c r="R100" s="7" t="s">
        <v>409</v>
      </c>
      <c r="S100" s="7" t="s">
        <v>410</v>
      </c>
      <c r="U100" s="8" t="s">
        <v>411</v>
      </c>
      <c r="V100" s="8" t="s">
        <v>412</v>
      </c>
      <c r="W100" s="7" t="s">
        <v>413</v>
      </c>
      <c r="X100" s="7" t="s">
        <v>414</v>
      </c>
      <c r="Y100" s="7">
        <f t="shared" si="6"/>
        <v>24</v>
      </c>
      <c r="Z100" s="7">
        <f t="shared" si="7"/>
        <v>62.625</v>
      </c>
      <c r="AA100" s="7" t="str">
        <f t="shared" si="8"/>
        <v>Y</v>
      </c>
    </row>
    <row r="101" spans="1:27" s="7" customFormat="1" ht="32" x14ac:dyDescent="0.2">
      <c r="A101" s="6" t="s">
        <v>400</v>
      </c>
      <c r="B101" s="7" t="s">
        <v>401</v>
      </c>
      <c r="C101" s="7" t="s">
        <v>402</v>
      </c>
      <c r="D101" s="7" t="s">
        <v>403</v>
      </c>
      <c r="E101" s="7" t="s">
        <v>141</v>
      </c>
      <c r="F101" s="7">
        <v>7</v>
      </c>
      <c r="G101" s="7" t="s">
        <v>404</v>
      </c>
      <c r="H101" s="7" t="s">
        <v>405</v>
      </c>
      <c r="I101" s="7" t="s">
        <v>34</v>
      </c>
      <c r="J101" s="7" t="s">
        <v>406</v>
      </c>
      <c r="K101" s="7" t="s">
        <v>407</v>
      </c>
      <c r="L101" s="7" t="s">
        <v>36</v>
      </c>
      <c r="M101" s="7">
        <v>72.599999999999994</v>
      </c>
      <c r="P101" s="7" t="s">
        <v>37</v>
      </c>
      <c r="Q101" s="7">
        <v>25</v>
      </c>
      <c r="R101" s="7" t="s">
        <v>409</v>
      </c>
      <c r="S101" s="7" t="s">
        <v>410</v>
      </c>
      <c r="U101" s="8" t="s">
        <v>411</v>
      </c>
      <c r="V101" s="8" t="s">
        <v>412</v>
      </c>
      <c r="W101" s="7" t="s">
        <v>413</v>
      </c>
      <c r="X101" s="7" t="s">
        <v>414</v>
      </c>
      <c r="Y101" s="7">
        <f t="shared" si="6"/>
        <v>24</v>
      </c>
      <c r="Z101" s="7">
        <f t="shared" si="7"/>
        <v>3.0249999999999999</v>
      </c>
      <c r="AA101" s="7" t="str">
        <f t="shared" si="8"/>
        <v>N</v>
      </c>
    </row>
    <row r="104" spans="1:27" x14ac:dyDescent="0.2">
      <c r="L104" s="4" t="s">
        <v>417</v>
      </c>
      <c r="M104" s="18">
        <f>SUM(M2:M9,M11:M15,M20:M31,M78:M82)</f>
        <v>188653.77</v>
      </c>
      <c r="O104" t="s">
        <v>418</v>
      </c>
    </row>
    <row r="105" spans="1:27" x14ac:dyDescent="0.2">
      <c r="C105" s="19" t="s">
        <v>419</v>
      </c>
      <c r="D105" t="s">
        <v>420</v>
      </c>
      <c r="L105" s="7" t="s">
        <v>421</v>
      </c>
      <c r="M105" s="18">
        <f>SUM(M16:M19,M32:M34,M35:M37,M38:M40,M41:M46,M47:M68,M69:M77,M83:M94,M95:M101,)</f>
        <v>390385.07300000009</v>
      </c>
      <c r="O105" t="s">
        <v>422</v>
      </c>
    </row>
    <row r="106" spans="1:27" x14ac:dyDescent="0.2">
      <c r="C106" s="20" t="s">
        <v>251</v>
      </c>
      <c r="D106">
        <v>8810.2999999999975</v>
      </c>
    </row>
    <row r="107" spans="1:27" x14ac:dyDescent="0.2">
      <c r="C107" s="20" t="s">
        <v>171</v>
      </c>
      <c r="D107">
        <v>11193.14</v>
      </c>
    </row>
    <row r="108" spans="1:27" x14ac:dyDescent="0.2">
      <c r="C108" s="20" t="s">
        <v>81</v>
      </c>
      <c r="D108">
        <v>29295</v>
      </c>
    </row>
    <row r="109" spans="1:27" x14ac:dyDescent="0.2">
      <c r="C109" s="20" t="s">
        <v>46</v>
      </c>
      <c r="D109">
        <v>5001</v>
      </c>
    </row>
    <row r="110" spans="1:27" x14ac:dyDescent="0.2">
      <c r="C110" s="20" t="s">
        <v>70</v>
      </c>
      <c r="D110">
        <v>18782.240000000002</v>
      </c>
    </row>
    <row r="111" spans="1:27" x14ac:dyDescent="0.2">
      <c r="C111" s="20" t="s">
        <v>62</v>
      </c>
      <c r="D111">
        <v>5001</v>
      </c>
    </row>
    <row r="112" spans="1:27" x14ac:dyDescent="0.2">
      <c r="C112" s="20" t="s">
        <v>95</v>
      </c>
      <c r="D112">
        <v>10641</v>
      </c>
    </row>
    <row r="113" spans="3:4" x14ac:dyDescent="0.2">
      <c r="C113" s="20" t="s">
        <v>88</v>
      </c>
      <c r="D113">
        <v>11782</v>
      </c>
    </row>
    <row r="114" spans="3:4" x14ac:dyDescent="0.2">
      <c r="C114" s="20" t="s">
        <v>328</v>
      </c>
      <c r="D114">
        <v>28214.250000000004</v>
      </c>
    </row>
    <row r="115" spans="3:4" x14ac:dyDescent="0.2">
      <c r="C115" s="20" t="s">
        <v>265</v>
      </c>
      <c r="D115">
        <v>5001</v>
      </c>
    </row>
    <row r="116" spans="3:4" x14ac:dyDescent="0.2">
      <c r="C116" s="20" t="s">
        <v>120</v>
      </c>
      <c r="D116">
        <v>4760</v>
      </c>
    </row>
    <row r="117" spans="3:4" x14ac:dyDescent="0.2">
      <c r="C117" s="20" t="s">
        <v>160</v>
      </c>
      <c r="D117">
        <v>17992.25</v>
      </c>
    </row>
    <row r="118" spans="3:4" x14ac:dyDescent="0.2">
      <c r="C118" s="20" t="s">
        <v>316</v>
      </c>
      <c r="D118">
        <v>12696.62</v>
      </c>
    </row>
    <row r="119" spans="3:4" x14ac:dyDescent="0.2">
      <c r="C119" s="20" t="s">
        <v>237</v>
      </c>
      <c r="D119">
        <v>11597.89</v>
      </c>
    </row>
    <row r="120" spans="3:4" x14ac:dyDescent="0.2">
      <c r="C120" s="20" t="s">
        <v>103</v>
      </c>
      <c r="D120">
        <v>50</v>
      </c>
    </row>
    <row r="121" spans="3:4" x14ac:dyDescent="0.2">
      <c r="C121" s="20" t="s">
        <v>339</v>
      </c>
      <c r="D121">
        <v>65798.650000000009</v>
      </c>
    </row>
    <row r="122" spans="3:4" x14ac:dyDescent="0.2">
      <c r="C122" s="20" t="s">
        <v>180</v>
      </c>
      <c r="D122">
        <v>8626.14</v>
      </c>
    </row>
    <row r="123" spans="3:4" x14ac:dyDescent="0.2">
      <c r="C123" s="20" t="s">
        <v>402</v>
      </c>
      <c r="D123">
        <v>12377.272999999999</v>
      </c>
    </row>
    <row r="124" spans="3:4" x14ac:dyDescent="0.2">
      <c r="C124" s="20" t="s">
        <v>224</v>
      </c>
      <c r="D124">
        <v>19698.27</v>
      </c>
    </row>
    <row r="125" spans="3:4" x14ac:dyDescent="0.2">
      <c r="C125" s="20" t="s">
        <v>190</v>
      </c>
      <c r="D125">
        <v>780</v>
      </c>
    </row>
    <row r="126" spans="3:4" x14ac:dyDescent="0.2">
      <c r="C126" s="20" t="s">
        <v>305</v>
      </c>
      <c r="D126">
        <v>81295.600000000006</v>
      </c>
    </row>
    <row r="127" spans="3:4" x14ac:dyDescent="0.2">
      <c r="C127" s="20" t="s">
        <v>364</v>
      </c>
      <c r="D127">
        <v>15003</v>
      </c>
    </row>
    <row r="128" spans="3:4" x14ac:dyDescent="0.2">
      <c r="C128" s="20" t="s">
        <v>277</v>
      </c>
      <c r="D128">
        <v>15003</v>
      </c>
    </row>
    <row r="129" spans="3:4" x14ac:dyDescent="0.2">
      <c r="C129" s="20" t="s">
        <v>375</v>
      </c>
      <c r="D129">
        <v>15003</v>
      </c>
    </row>
    <row r="130" spans="3:4" x14ac:dyDescent="0.2">
      <c r="C130" s="20" t="s">
        <v>351</v>
      </c>
      <c r="D130">
        <v>64300</v>
      </c>
    </row>
    <row r="131" spans="3:4" x14ac:dyDescent="0.2">
      <c r="C131" s="20" t="s">
        <v>29</v>
      </c>
      <c r="D131">
        <v>500</v>
      </c>
    </row>
    <row r="132" spans="3:4" x14ac:dyDescent="0.2">
      <c r="C132" s="20" t="s">
        <v>209</v>
      </c>
      <c r="D132">
        <v>6334.67</v>
      </c>
    </row>
    <row r="133" spans="3:4" x14ac:dyDescent="0.2">
      <c r="C133" s="20" t="s">
        <v>300</v>
      </c>
      <c r="D133">
        <v>15003</v>
      </c>
    </row>
    <row r="134" spans="3:4" x14ac:dyDescent="0.2">
      <c r="C134" s="20" t="s">
        <v>288</v>
      </c>
      <c r="D134">
        <v>28538.55</v>
      </c>
    </row>
    <row r="135" spans="3:4" x14ac:dyDescent="0.2">
      <c r="C135" s="20" t="s">
        <v>385</v>
      </c>
      <c r="D135">
        <v>15003</v>
      </c>
    </row>
    <row r="136" spans="3:4" x14ac:dyDescent="0.2">
      <c r="C136" s="20" t="s">
        <v>394</v>
      </c>
      <c r="D136">
        <v>15003</v>
      </c>
    </row>
    <row r="137" spans="3:4" x14ac:dyDescent="0.2">
      <c r="C137" s="20" t="s">
        <v>153</v>
      </c>
      <c r="D137">
        <v>15003</v>
      </c>
    </row>
    <row r="138" spans="3:4" x14ac:dyDescent="0.2">
      <c r="C138" s="20" t="s">
        <v>139</v>
      </c>
      <c r="D138">
        <v>5001</v>
      </c>
    </row>
    <row r="139" spans="3:4" x14ac:dyDescent="0.2">
      <c r="C139" s="20" t="s">
        <v>423</v>
      </c>
      <c r="D139">
        <v>579088.84299999999</v>
      </c>
    </row>
    <row r="142" spans="3:4" x14ac:dyDescent="0.2">
      <c r="C142" s="19" t="s">
        <v>419</v>
      </c>
      <c r="D142" t="s">
        <v>420</v>
      </c>
    </row>
    <row r="143" spans="3:4" x14ac:dyDescent="0.2">
      <c r="C143" s="20" t="s">
        <v>31</v>
      </c>
      <c r="D143">
        <v>500</v>
      </c>
    </row>
    <row r="144" spans="3:4" x14ac:dyDescent="0.2">
      <c r="C144" s="20" t="s">
        <v>122</v>
      </c>
      <c r="D144">
        <v>5540</v>
      </c>
    </row>
    <row r="145" spans="3:4" x14ac:dyDescent="0.2">
      <c r="C145" s="20" t="s">
        <v>211</v>
      </c>
      <c r="D145">
        <v>70634.67</v>
      </c>
    </row>
    <row r="146" spans="3:4" x14ac:dyDescent="0.2">
      <c r="C146" s="20" t="s">
        <v>162</v>
      </c>
      <c r="D146">
        <v>26618.39</v>
      </c>
    </row>
    <row r="147" spans="3:4" x14ac:dyDescent="0.2">
      <c r="C147" s="20" t="s">
        <v>105</v>
      </c>
      <c r="D147">
        <v>50</v>
      </c>
    </row>
    <row r="148" spans="3:4" x14ac:dyDescent="0.2">
      <c r="C148" s="20" t="s">
        <v>141</v>
      </c>
      <c r="D148">
        <v>150613.52299999999</v>
      </c>
    </row>
    <row r="149" spans="3:4" x14ac:dyDescent="0.2">
      <c r="C149" s="20" t="s">
        <v>48</v>
      </c>
      <c r="D149">
        <v>271184.52000000008</v>
      </c>
    </row>
    <row r="150" spans="3:4" x14ac:dyDescent="0.2">
      <c r="C150" s="20" t="s">
        <v>239</v>
      </c>
      <c r="D150">
        <v>11597.89</v>
      </c>
    </row>
    <row r="151" spans="3:4" x14ac:dyDescent="0.2">
      <c r="C151" s="20" t="s">
        <v>253</v>
      </c>
      <c r="D151">
        <v>37348.85</v>
      </c>
    </row>
    <row r="152" spans="3:4" x14ac:dyDescent="0.2">
      <c r="C152" s="20" t="s">
        <v>267</v>
      </c>
      <c r="D152">
        <v>5001</v>
      </c>
    </row>
    <row r="153" spans="3:4" x14ac:dyDescent="0.2">
      <c r="C153" s="20" t="s">
        <v>423</v>
      </c>
      <c r="D153">
        <v>579088.84300000011</v>
      </c>
    </row>
  </sheetData>
  <hyperlinks>
    <hyperlink ref="A2" r:id="rId3" xr:uid="{E7C40CC2-4353-4684-AC0F-84FF34507D9E}"/>
    <hyperlink ref="A3" r:id="rId4" xr:uid="{1960C0FA-78B3-4031-8700-444482C8E98B}"/>
    <hyperlink ref="A4" r:id="rId5" xr:uid="{1DF1619A-6DAB-43B1-8870-C348E9A804F3}"/>
    <hyperlink ref="A5" r:id="rId6" xr:uid="{88B6C5D7-256E-4B1F-87BF-DC9A6AB4D332}"/>
    <hyperlink ref="A6" r:id="rId7" xr:uid="{0B5D9023-3FCA-424B-ADF6-BCAB49EEC3EA}"/>
    <hyperlink ref="A7" r:id="rId8" xr:uid="{2749C30D-28F4-4DE1-89CD-4545E277F0A8}"/>
    <hyperlink ref="A8" r:id="rId9" xr:uid="{2A946362-FDB7-46D0-ABFC-ED2BBCC4C055}"/>
    <hyperlink ref="A9" r:id="rId10" xr:uid="{0DD413BB-835C-4E84-ABF5-9E98C20A1C02}"/>
    <hyperlink ref="A10" r:id="rId11" xr:uid="{2A23C665-6238-4C58-9A75-1BA5C17BB99C}"/>
    <hyperlink ref="A11" r:id="rId12" xr:uid="{32701AC1-41C2-46B2-9915-2A66DA301455}"/>
    <hyperlink ref="A12" r:id="rId13" xr:uid="{D9C6CE37-3302-4251-9640-73674D132EE9}"/>
    <hyperlink ref="A13" r:id="rId14" xr:uid="{6AF2891E-7014-4A26-BBAE-95D5A2C39F70}"/>
    <hyperlink ref="A14" r:id="rId15" xr:uid="{557DFE07-46CD-487D-B33B-6A941EB89479}"/>
    <hyperlink ref="A15" r:id="rId16" xr:uid="{9DD4D885-8197-4F32-A280-8DCAF7426B18}"/>
    <hyperlink ref="A16" r:id="rId17" xr:uid="{E70E82F4-C510-4C32-BB81-2A1A9F7251B6}"/>
    <hyperlink ref="A17" r:id="rId18" xr:uid="{922AF4C0-6DFB-443D-93EC-DA4C4D2BFC8A}"/>
    <hyperlink ref="A18" r:id="rId19" xr:uid="{0403A5D9-5A81-4654-BD01-BDE01A41F057}"/>
    <hyperlink ref="A19" r:id="rId20" xr:uid="{1FA4CDEB-F8F8-4F47-88B7-C0BE3F3AB9CE}"/>
    <hyperlink ref="A20" r:id="rId21" xr:uid="{888A4E16-9E60-4794-A625-F6C3D3B6DFCE}"/>
    <hyperlink ref="A21" r:id="rId22" xr:uid="{1F57F95F-CEF0-4EF0-BB83-E6A6AE154415}"/>
    <hyperlink ref="A22" r:id="rId23" xr:uid="{60ABE3F1-800E-4DA1-94EC-88B022274078}"/>
    <hyperlink ref="A23" r:id="rId24" xr:uid="{220686F9-97D8-45D9-8CBE-01C745A85DF4}"/>
    <hyperlink ref="A24" r:id="rId25" xr:uid="{6BDBE857-70D4-4DB1-A12B-15CD2D4F9416}"/>
    <hyperlink ref="A25" r:id="rId26" xr:uid="{09C00AA8-44B0-4FE2-990A-D36A54955B78}"/>
    <hyperlink ref="A26" r:id="rId27" xr:uid="{7B3C46BC-15F8-417C-890F-45F08FD6279C}"/>
    <hyperlink ref="A27" r:id="rId28" xr:uid="{F565E68D-349C-4112-A440-1709937DB1F1}"/>
    <hyperlink ref="A28" r:id="rId29" xr:uid="{9517AADB-A72B-4B1F-B080-86E8BEB5BC39}"/>
    <hyperlink ref="A29" r:id="rId30" xr:uid="{03AEE93A-B871-4A78-B9EE-6B5CDF5D7882}"/>
    <hyperlink ref="A30" r:id="rId31" xr:uid="{8E9B6348-42B9-4101-81F3-08FD03EB04B3}"/>
    <hyperlink ref="A31" r:id="rId32" xr:uid="{A34E9DF0-37F1-4051-B986-48C0E314109A}"/>
    <hyperlink ref="A32" r:id="rId33" xr:uid="{4816F9C8-60D0-4674-955E-0D7AD0412065}"/>
    <hyperlink ref="A33" r:id="rId34" xr:uid="{B3C3ADCC-F3EF-46FE-B953-EBEFEA19ADC0}"/>
    <hyperlink ref="A34" r:id="rId35" xr:uid="{67E91380-CDF4-490A-8773-24C2849C883E}"/>
    <hyperlink ref="A35" r:id="rId36" xr:uid="{FF1F7D5B-4C3B-4C60-B9EE-94415C1DAB41}"/>
    <hyperlink ref="A36" r:id="rId37" xr:uid="{6AEA4298-4B62-4E84-99AA-D37226037088}"/>
    <hyperlink ref="A37" r:id="rId38" xr:uid="{E3048E6E-A41A-48C0-B5B6-C667361936F3}"/>
    <hyperlink ref="A38" r:id="rId39" xr:uid="{7E3D5181-C38E-41C1-BF63-2A1EBBEDFAF9}"/>
    <hyperlink ref="A39" r:id="rId40" xr:uid="{1049C91F-B64C-40D6-A82A-B924620A6473}"/>
    <hyperlink ref="A40" r:id="rId41" xr:uid="{1CEDAD0D-71ED-43A2-9CF1-42AF7FF4CC28}"/>
    <hyperlink ref="A41" r:id="rId42" xr:uid="{9589B6F0-5472-47AE-A243-4651366E4B93}"/>
    <hyperlink ref="A42" r:id="rId43" xr:uid="{42E13B73-571F-46F1-BD4B-A402820E8405}"/>
    <hyperlink ref="A43" r:id="rId44" xr:uid="{7398B5AE-7AC5-4659-86F8-FB2D90ABDCAB}"/>
    <hyperlink ref="A44" r:id="rId45" xr:uid="{ADE76EE2-A307-4B5E-9CB2-6017248A55D0}"/>
    <hyperlink ref="A45" r:id="rId46" xr:uid="{94F408EA-34DB-4D8D-AE20-AB80D64BC472}"/>
    <hyperlink ref="A46" r:id="rId47" xr:uid="{E8EAC427-7116-4EF2-9B2B-11A453ACF195}"/>
    <hyperlink ref="A47" r:id="rId48" xr:uid="{54DC2CE2-9C77-49A0-AF9A-4167170A8EC8}"/>
    <hyperlink ref="A48" r:id="rId49" xr:uid="{FA8ACDD3-E82B-47F6-857E-D3054551B144}"/>
    <hyperlink ref="A49" r:id="rId50" xr:uid="{99FEF57D-4EEB-4BCF-82E8-B5CAAB743448}"/>
    <hyperlink ref="A50" r:id="rId51" xr:uid="{057A49B3-EA5E-4990-BE99-1185C7B13BDD}"/>
    <hyperlink ref="A51" r:id="rId52" xr:uid="{95D37821-92D0-4379-B41B-B17A0CF95270}"/>
    <hyperlink ref="A52" r:id="rId53" xr:uid="{5409EA16-75A2-4399-BB9A-F4ECA46863F6}"/>
    <hyperlink ref="A53" r:id="rId54" xr:uid="{1B6B0591-145E-48DF-B742-4FB72678143E}"/>
    <hyperlink ref="A54" r:id="rId55" xr:uid="{108483A7-57C4-4F3B-8E49-8CD631E881BE}"/>
    <hyperlink ref="A55" r:id="rId56" xr:uid="{9A23250B-22A3-4044-B85C-8EDDC36F5F0A}"/>
    <hyperlink ref="A56" r:id="rId57" xr:uid="{E6A04677-1A94-4A9A-990E-CD6E485ABDAA}"/>
    <hyperlink ref="A57" r:id="rId58" xr:uid="{D95B1CA5-A7F3-4678-AAD5-DE1ACFF64969}"/>
    <hyperlink ref="A58" r:id="rId59" xr:uid="{20A64CB1-B936-4E6E-8862-312594BB0DF2}"/>
    <hyperlink ref="A59" r:id="rId60" xr:uid="{4FF733A9-96A1-4BCD-9C7F-29B1197B084F}"/>
    <hyperlink ref="A60" r:id="rId61" xr:uid="{BC13FC9F-3285-4612-89DD-8BD9247C253F}"/>
    <hyperlink ref="A61" r:id="rId62" xr:uid="{307C9406-2109-4009-8209-971BAF331BCD}"/>
    <hyperlink ref="A62" r:id="rId63" xr:uid="{4D8CEA75-E660-47B6-B809-30B3443DD14D}"/>
    <hyperlink ref="A63" r:id="rId64" xr:uid="{FA37DC3F-8912-4EFD-B888-67859BABA05D}"/>
    <hyperlink ref="A64" r:id="rId65" xr:uid="{06DCCFC7-443D-4411-8A58-BC8FA5EC0BBD}"/>
    <hyperlink ref="A65" r:id="rId66" xr:uid="{FC3809A0-4B23-4AAC-A240-E77C7348FBD1}"/>
    <hyperlink ref="A66" r:id="rId67" xr:uid="{696951E4-C2B9-4E91-BFCB-D5B470152669}"/>
    <hyperlink ref="A67" r:id="rId68" xr:uid="{0119A262-8B2E-4C75-B6E1-82B1C438E8B4}"/>
    <hyperlink ref="A68" r:id="rId69" xr:uid="{F93CE5C7-9334-4A14-A1EE-57D168D43400}"/>
    <hyperlink ref="A69" r:id="rId70" xr:uid="{7BB4B150-7D4F-427A-A4AE-0EFD11255399}"/>
    <hyperlink ref="A70" r:id="rId71" xr:uid="{A8A0C941-32A3-4226-B24F-B06F8E866D0A}"/>
    <hyperlink ref="A71" r:id="rId72" xr:uid="{A85AF547-E3A9-42CE-AA84-16247090C713}"/>
    <hyperlink ref="A72" r:id="rId73" xr:uid="{E476E16F-5D00-405A-A372-EEE40BDEE9D4}"/>
    <hyperlink ref="A73" r:id="rId74" xr:uid="{7DB53577-45E9-46E3-A70C-B48FCF027481}"/>
    <hyperlink ref="A74" r:id="rId75" xr:uid="{406CE12B-160E-4E6C-AD2F-7C43EC7EE0DD}"/>
    <hyperlink ref="A75" r:id="rId76" xr:uid="{944BFBF4-A8F9-4908-B319-5B8C126C4BB9}"/>
    <hyperlink ref="A76" r:id="rId77" xr:uid="{110D917C-F97B-42DD-BE69-48CEDC24E79C}"/>
    <hyperlink ref="A77" r:id="rId78" xr:uid="{69EF3173-1AE1-4C86-86E7-94E415BD7E09}"/>
    <hyperlink ref="A78" r:id="rId79" xr:uid="{6F3ADA34-F0CE-4658-BA0D-07F137934A51}"/>
    <hyperlink ref="A79" r:id="rId80" xr:uid="{B4496D87-17B9-4AAF-9108-170F7AF14585}"/>
    <hyperlink ref="A80" r:id="rId81" xr:uid="{FFB110E6-2421-471A-944C-E6480C478F5A}"/>
    <hyperlink ref="A81" r:id="rId82" xr:uid="{0D23BBE9-821E-4B13-9F89-0BF5CEF5774E}"/>
    <hyperlink ref="A82" r:id="rId83" xr:uid="{B0D7A823-CAD5-4ED6-BB7C-AD2C3BDEAD55}"/>
    <hyperlink ref="A83" r:id="rId84" xr:uid="{736ED9C4-6F9C-4BFB-AAC7-6370EF04B1FF}"/>
    <hyperlink ref="A84" r:id="rId85" xr:uid="{3204DF8F-8878-4391-997B-4CC82FFFB7F2}"/>
    <hyperlink ref="A85" r:id="rId86" xr:uid="{4DB3C4FA-3B3D-446B-9510-D9704263FD97}"/>
    <hyperlink ref="A86" r:id="rId87" xr:uid="{84DC6050-0D70-4FFB-9786-A4F1FA8DD1DB}"/>
    <hyperlink ref="A87" r:id="rId88" xr:uid="{39DE7225-848F-4B24-B938-F471D59344D7}"/>
    <hyperlink ref="A88" r:id="rId89" xr:uid="{379FCE52-EC42-4CB6-999E-FF830115A8E1}"/>
    <hyperlink ref="A89" r:id="rId90" xr:uid="{A93F1679-9AC7-42D3-A576-68465554005A}"/>
    <hyperlink ref="A90" r:id="rId91" xr:uid="{67DF9474-CE10-4639-A200-ECD34A12B91B}"/>
    <hyperlink ref="A91" r:id="rId92" xr:uid="{5060CACA-3AEA-4965-930D-3C6AD08A2DDE}"/>
    <hyperlink ref="A92" r:id="rId93" xr:uid="{4A3572BB-E274-4AC8-9DEA-23C7596E0B13}"/>
    <hyperlink ref="A93" r:id="rId94" xr:uid="{7E06115C-C56C-4742-822A-EF9D4FBE087B}"/>
    <hyperlink ref="A94" r:id="rId95" xr:uid="{66A24679-7220-40C1-A23E-0A8E8D22AB2C}"/>
    <hyperlink ref="A95" r:id="rId96" xr:uid="{75615B18-DFD8-408F-81FE-70A423436C09}"/>
    <hyperlink ref="A96" r:id="rId97" xr:uid="{84360ACA-355C-4B36-9F20-BC0E5C08B81C}"/>
    <hyperlink ref="A97" r:id="rId98" xr:uid="{F99B0A52-D405-4E42-8823-E0144E9E5113}"/>
    <hyperlink ref="A98" r:id="rId99" xr:uid="{F0F9085A-94FE-411D-A008-6E7FDCF361EB}"/>
    <hyperlink ref="A99" r:id="rId100" xr:uid="{D1F7C333-4B40-4333-A463-FE8483119ABF}"/>
    <hyperlink ref="A100" r:id="rId101" xr:uid="{622E2FE7-A1F7-46FF-B24C-67D6B3445BCB}"/>
    <hyperlink ref="A101" r:id="rId102" xr:uid="{708CCD44-B89D-4415-93A1-FDC0783952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81"/>
  <sheetViews>
    <sheetView tabSelected="1" topLeftCell="E259" zoomScale="115" zoomScaleNormal="115" workbookViewId="0">
      <selection activeCell="P282" sqref="P282"/>
    </sheetView>
  </sheetViews>
  <sheetFormatPr baseColWidth="10" defaultColWidth="8.83203125" defaultRowHeight="15" x14ac:dyDescent="0.2"/>
  <cols>
    <col min="1" max="1" width="12.5" bestFit="1" customWidth="1"/>
    <col min="2" max="2" width="12.1640625" bestFit="1" customWidth="1"/>
    <col min="3" max="3" width="41.5" customWidth="1"/>
    <col min="4" max="4" width="78.83203125" customWidth="1"/>
    <col min="5" max="5" width="10.83203125" bestFit="1" customWidth="1"/>
    <col min="6" max="6" width="12.33203125" customWidth="1"/>
    <col min="7" max="7" width="16.1640625" bestFit="1" customWidth="1"/>
    <col min="8" max="8" width="15.5" bestFit="1" customWidth="1"/>
    <col min="9" max="9" width="15.83203125" bestFit="1" customWidth="1"/>
    <col min="10" max="10" width="19.1640625" customWidth="1"/>
    <col min="11" max="11" width="10.5" bestFit="1" customWidth="1"/>
    <col min="12" max="12" width="23.5" customWidth="1"/>
    <col min="13" max="13" width="21.1640625" bestFit="1" customWidth="1"/>
    <col min="14" max="14" width="14.1640625" customWidth="1"/>
    <col min="15" max="15" width="16.33203125" customWidth="1"/>
    <col min="16" max="16" width="9.83203125" bestFit="1" customWidth="1"/>
    <col min="17" max="17" width="14.33203125" bestFit="1" customWidth="1"/>
    <col min="18" max="18" width="11" bestFit="1" customWidth="1"/>
    <col min="19" max="19" width="27.83203125" customWidth="1"/>
    <col min="20" max="20" width="13.1640625" bestFit="1" customWidth="1"/>
    <col min="21" max="21" width="97.5" style="2" customWidth="1"/>
    <col min="22" max="22" width="77.83203125" style="2" customWidth="1"/>
    <col min="23" max="23" width="35.1640625" customWidth="1"/>
    <col min="24" max="24" width="19" bestFit="1" customWidth="1"/>
    <col min="25" max="25" width="13.5" bestFit="1" customWidth="1"/>
    <col min="26" max="26" width="20.5" bestFit="1" customWidth="1"/>
    <col min="27" max="27" width="9" bestFit="1" customWidth="1"/>
  </cols>
  <sheetData>
    <row r="1" spans="1:27" ht="16"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s="2" t="s">
        <v>20</v>
      </c>
      <c r="V1" s="2" t="s">
        <v>21</v>
      </c>
      <c r="W1" t="s">
        <v>22</v>
      </c>
      <c r="X1" t="s">
        <v>23</v>
      </c>
      <c r="Y1" t="s">
        <v>24</v>
      </c>
      <c r="Z1" t="s">
        <v>25</v>
      </c>
      <c r="AA1" t="s">
        <v>26</v>
      </c>
    </row>
    <row r="2" spans="1:27" s="4" customFormat="1" ht="64" x14ac:dyDescent="0.2">
      <c r="A2" s="3" t="s">
        <v>27</v>
      </c>
      <c r="B2" s="4" t="s">
        <v>28</v>
      </c>
      <c r="C2" s="4" t="s">
        <v>29</v>
      </c>
      <c r="D2" s="4" t="s">
        <v>30</v>
      </c>
      <c r="E2" s="4" t="s">
        <v>31</v>
      </c>
      <c r="F2" s="4">
        <v>7</v>
      </c>
      <c r="G2" s="4" t="s">
        <v>32</v>
      </c>
      <c r="H2" s="4" t="s">
        <v>33</v>
      </c>
      <c r="I2" s="4" t="s">
        <v>34</v>
      </c>
      <c r="J2" s="4" t="s">
        <v>35</v>
      </c>
      <c r="K2" s="4" t="s">
        <v>35</v>
      </c>
      <c r="L2" s="4" t="s">
        <v>36</v>
      </c>
      <c r="M2" s="4">
        <v>500</v>
      </c>
      <c r="P2" s="4" t="s">
        <v>37</v>
      </c>
      <c r="Q2" s="4">
        <v>1</v>
      </c>
      <c r="R2" s="4" t="s">
        <v>38</v>
      </c>
      <c r="S2" s="4" t="s">
        <v>39</v>
      </c>
      <c r="U2" s="5" t="s">
        <v>40</v>
      </c>
      <c r="V2" s="5" t="s">
        <v>41</v>
      </c>
      <c r="W2" s="4" t="s">
        <v>42</v>
      </c>
      <c r="X2" s="4" t="s">
        <v>43</v>
      </c>
      <c r="Y2" s="4">
        <f t="shared" ref="Y2:Y65" si="0">(H2-G2)*24</f>
        <v>26.000000000058208</v>
      </c>
      <c r="Z2" s="4">
        <f t="shared" ref="Z2:Z65" si="1">M2/Y2</f>
        <v>19.230769230726178</v>
      </c>
      <c r="AA2" s="4" t="str">
        <f t="shared" ref="AA2:AA65" si="2">IF(Z2&gt;=Q2,"Y","N")</f>
        <v>Y</v>
      </c>
    </row>
    <row r="3" spans="1:27" s="4" customFormat="1" ht="64" x14ac:dyDescent="0.2">
      <c r="A3" s="3" t="s">
        <v>44</v>
      </c>
      <c r="B3" s="4" t="s">
        <v>45</v>
      </c>
      <c r="C3" s="4" t="s">
        <v>46</v>
      </c>
      <c r="D3" s="4" t="s">
        <v>47</v>
      </c>
      <c r="E3" s="4" t="s">
        <v>48</v>
      </c>
      <c r="F3" s="4">
        <v>7</v>
      </c>
      <c r="G3" s="4" t="s">
        <v>49</v>
      </c>
      <c r="H3" s="4" t="s">
        <v>50</v>
      </c>
      <c r="I3" s="4" t="s">
        <v>34</v>
      </c>
      <c r="J3" s="4" t="s">
        <v>51</v>
      </c>
      <c r="K3" s="4" t="s">
        <v>52</v>
      </c>
      <c r="L3" s="4" t="s">
        <v>53</v>
      </c>
      <c r="M3" s="4">
        <v>5001</v>
      </c>
      <c r="P3" s="4" t="s">
        <v>37</v>
      </c>
      <c r="Q3" s="4">
        <v>0</v>
      </c>
      <c r="R3" s="4" t="s">
        <v>54</v>
      </c>
      <c r="S3" s="4" t="s">
        <v>55</v>
      </c>
      <c r="U3" s="5" t="s">
        <v>56</v>
      </c>
      <c r="V3" s="5" t="s">
        <v>57</v>
      </c>
      <c r="W3" s="4" t="s">
        <v>58</v>
      </c>
      <c r="X3" s="4" t="s">
        <v>59</v>
      </c>
      <c r="Y3" s="4">
        <f t="shared" si="0"/>
        <v>39.933333333407063</v>
      </c>
      <c r="Z3" s="4">
        <f t="shared" si="1"/>
        <v>125.2337228712212</v>
      </c>
      <c r="AA3" s="4" t="str">
        <f t="shared" si="2"/>
        <v>Y</v>
      </c>
    </row>
    <row r="4" spans="1:27" s="4" customFormat="1" ht="64" x14ac:dyDescent="0.2">
      <c r="A4" s="3" t="s">
        <v>60</v>
      </c>
      <c r="B4" s="4" t="s">
        <v>61</v>
      </c>
      <c r="C4" s="4" t="s">
        <v>62</v>
      </c>
      <c r="D4" s="4" t="s">
        <v>63</v>
      </c>
      <c r="E4" s="4" t="s">
        <v>48</v>
      </c>
      <c r="F4" s="4">
        <v>7</v>
      </c>
      <c r="G4" s="4" t="s">
        <v>64</v>
      </c>
      <c r="H4" s="4" t="s">
        <v>65</v>
      </c>
      <c r="I4" s="4" t="s">
        <v>34</v>
      </c>
      <c r="J4" s="4" t="s">
        <v>51</v>
      </c>
      <c r="K4" s="4" t="s">
        <v>52</v>
      </c>
      <c r="L4" s="4" t="s">
        <v>53</v>
      </c>
      <c r="M4" s="4">
        <v>5001</v>
      </c>
      <c r="P4" s="4" t="s">
        <v>37</v>
      </c>
      <c r="Q4" s="4">
        <v>0</v>
      </c>
      <c r="R4" s="4" t="s">
        <v>54</v>
      </c>
      <c r="S4" s="4" t="s">
        <v>66</v>
      </c>
      <c r="U4" s="5" t="s">
        <v>56</v>
      </c>
      <c r="V4" s="5" t="s">
        <v>57</v>
      </c>
      <c r="W4" s="4" t="s">
        <v>58</v>
      </c>
      <c r="X4" s="4" t="s">
        <v>67</v>
      </c>
      <c r="Y4" s="4">
        <f t="shared" si="0"/>
        <v>56.316666666534729</v>
      </c>
      <c r="Z4" s="4">
        <f t="shared" si="1"/>
        <v>88.801420538828935</v>
      </c>
      <c r="AA4" s="4" t="str">
        <f t="shared" si="2"/>
        <v>Y</v>
      </c>
    </row>
    <row r="5" spans="1:27" s="4" customFormat="1" ht="48" x14ac:dyDescent="0.2">
      <c r="A5" s="3" t="s">
        <v>68</v>
      </c>
      <c r="B5" s="4" t="s">
        <v>69</v>
      </c>
      <c r="C5" s="4" t="s">
        <v>70</v>
      </c>
      <c r="D5" s="4" t="s">
        <v>71</v>
      </c>
      <c r="E5" s="4" t="s">
        <v>48</v>
      </c>
      <c r="F5" s="4">
        <v>7</v>
      </c>
      <c r="G5" s="4" t="s">
        <v>72</v>
      </c>
      <c r="H5" s="4" t="s">
        <v>65</v>
      </c>
      <c r="I5" s="4" t="s">
        <v>34</v>
      </c>
      <c r="J5" s="4" t="s">
        <v>51</v>
      </c>
      <c r="K5" s="4" t="s">
        <v>73</v>
      </c>
      <c r="L5" s="4" t="s">
        <v>74</v>
      </c>
      <c r="M5" s="4">
        <v>0.24</v>
      </c>
      <c r="P5" s="4" t="s">
        <v>37</v>
      </c>
      <c r="Q5" s="4">
        <v>0</v>
      </c>
      <c r="R5" s="4" t="s">
        <v>54</v>
      </c>
      <c r="S5" s="4" t="s">
        <v>75</v>
      </c>
      <c r="U5" s="5" t="s">
        <v>76</v>
      </c>
      <c r="V5" s="5" t="s">
        <v>77</v>
      </c>
      <c r="W5" s="4" t="s">
        <v>58</v>
      </c>
      <c r="X5" s="4" t="s">
        <v>78</v>
      </c>
      <c r="Y5" s="4">
        <f t="shared" si="0"/>
        <v>56.816666666592937</v>
      </c>
      <c r="Z5" s="4">
        <f t="shared" si="1"/>
        <v>4.2241126430092946E-3</v>
      </c>
      <c r="AA5" s="4" t="str">
        <f t="shared" si="2"/>
        <v>Y</v>
      </c>
    </row>
    <row r="6" spans="1:27" s="4" customFormat="1" ht="48" x14ac:dyDescent="0.2">
      <c r="A6" s="3" t="s">
        <v>68</v>
      </c>
      <c r="B6" s="4" t="s">
        <v>69</v>
      </c>
      <c r="C6" s="4" t="s">
        <v>70</v>
      </c>
      <c r="D6" s="4" t="s">
        <v>71</v>
      </c>
      <c r="E6" s="4" t="s">
        <v>48</v>
      </c>
      <c r="F6" s="4">
        <v>7</v>
      </c>
      <c r="G6" s="4" t="s">
        <v>72</v>
      </c>
      <c r="H6" s="4" t="s">
        <v>65</v>
      </c>
      <c r="I6" s="4" t="s">
        <v>34</v>
      </c>
      <c r="J6" s="4" t="s">
        <v>51</v>
      </c>
      <c r="K6" s="4" t="s">
        <v>73</v>
      </c>
      <c r="L6" s="4" t="s">
        <v>53</v>
      </c>
      <c r="M6" s="4">
        <v>18782</v>
      </c>
      <c r="P6" s="4" t="s">
        <v>37</v>
      </c>
      <c r="Q6" s="4">
        <v>0</v>
      </c>
      <c r="R6" s="4" t="s">
        <v>54</v>
      </c>
      <c r="S6" s="4" t="s">
        <v>75</v>
      </c>
      <c r="U6" s="5" t="s">
        <v>76</v>
      </c>
      <c r="V6" s="5" t="s">
        <v>77</v>
      </c>
      <c r="W6" s="4" t="s">
        <v>58</v>
      </c>
      <c r="X6" s="4" t="s">
        <v>78</v>
      </c>
      <c r="Y6" s="4">
        <f t="shared" si="0"/>
        <v>56.816666666592937</v>
      </c>
      <c r="Z6" s="4">
        <f t="shared" si="1"/>
        <v>330.57201525416906</v>
      </c>
      <c r="AA6" s="4" t="str">
        <f t="shared" si="2"/>
        <v>Y</v>
      </c>
    </row>
    <row r="7" spans="1:27" s="4" customFormat="1" ht="48" x14ac:dyDescent="0.2">
      <c r="A7" s="3" t="s">
        <v>79</v>
      </c>
      <c r="B7" s="4" t="s">
        <v>80</v>
      </c>
      <c r="C7" s="4" t="s">
        <v>81</v>
      </c>
      <c r="D7" s="4" t="s">
        <v>82</v>
      </c>
      <c r="E7" s="4" t="s">
        <v>48</v>
      </c>
      <c r="F7" s="4">
        <v>7</v>
      </c>
      <c r="G7" s="4" t="s">
        <v>83</v>
      </c>
      <c r="H7" s="4" t="s">
        <v>65</v>
      </c>
      <c r="I7" s="4" t="s">
        <v>34</v>
      </c>
      <c r="J7" s="4" t="s">
        <v>51</v>
      </c>
      <c r="K7" s="4" t="s">
        <v>73</v>
      </c>
      <c r="L7" s="4" t="s">
        <v>53</v>
      </c>
      <c r="M7" s="4">
        <v>29295</v>
      </c>
      <c r="P7" s="4" t="s">
        <v>37</v>
      </c>
      <c r="Q7" s="4">
        <v>0</v>
      </c>
      <c r="R7" s="4" t="s">
        <v>54</v>
      </c>
      <c r="S7" s="4" t="s">
        <v>84</v>
      </c>
      <c r="U7" s="5" t="s">
        <v>76</v>
      </c>
      <c r="V7" s="5" t="s">
        <v>77</v>
      </c>
      <c r="W7" s="4" t="s">
        <v>58</v>
      </c>
      <c r="X7" s="4" t="s">
        <v>85</v>
      </c>
      <c r="Y7" s="4">
        <f t="shared" si="0"/>
        <v>70.816666666651145</v>
      </c>
      <c r="Z7" s="4">
        <f t="shared" si="1"/>
        <v>413.67380560140862</v>
      </c>
      <c r="AA7" s="4" t="str">
        <f t="shared" si="2"/>
        <v>Y</v>
      </c>
    </row>
    <row r="8" spans="1:27" s="4" customFormat="1" ht="48" x14ac:dyDescent="0.2">
      <c r="A8" s="3" t="s">
        <v>86</v>
      </c>
      <c r="B8" s="4" t="s">
        <v>87</v>
      </c>
      <c r="C8" s="4" t="s">
        <v>88</v>
      </c>
      <c r="D8" s="4" t="s">
        <v>89</v>
      </c>
      <c r="E8" s="4" t="s">
        <v>48</v>
      </c>
      <c r="F8" s="4">
        <v>7</v>
      </c>
      <c r="G8" s="4" t="s">
        <v>90</v>
      </c>
      <c r="H8" s="4" t="s">
        <v>65</v>
      </c>
      <c r="I8" s="4" t="s">
        <v>34</v>
      </c>
      <c r="J8" s="4" t="s">
        <v>51</v>
      </c>
      <c r="K8" s="4" t="s">
        <v>52</v>
      </c>
      <c r="L8" s="4" t="s">
        <v>53</v>
      </c>
      <c r="M8" s="4">
        <v>11782</v>
      </c>
      <c r="P8" s="4" t="s">
        <v>37</v>
      </c>
      <c r="Q8" s="4">
        <v>0</v>
      </c>
      <c r="R8" s="4" t="s">
        <v>54</v>
      </c>
      <c r="S8" s="4" t="s">
        <v>91</v>
      </c>
      <c r="U8" s="5" t="s">
        <v>76</v>
      </c>
      <c r="V8" s="5" t="s">
        <v>77</v>
      </c>
      <c r="W8" s="4" t="s">
        <v>58</v>
      </c>
      <c r="X8" s="4" t="s">
        <v>92</v>
      </c>
      <c r="Y8" s="4">
        <f t="shared" si="0"/>
        <v>63.433333333348855</v>
      </c>
      <c r="Z8" s="4">
        <f t="shared" si="1"/>
        <v>185.73830793479428</v>
      </c>
      <c r="AA8" s="4" t="str">
        <f t="shared" si="2"/>
        <v>Y</v>
      </c>
    </row>
    <row r="9" spans="1:27" s="4" customFormat="1" ht="16" x14ac:dyDescent="0.2">
      <c r="A9" s="3" t="s">
        <v>424</v>
      </c>
      <c r="B9" s="4" t="s">
        <v>425</v>
      </c>
      <c r="C9" s="4" t="s">
        <v>426</v>
      </c>
      <c r="D9" s="4" t="s">
        <v>427</v>
      </c>
      <c r="E9" s="4" t="s">
        <v>428</v>
      </c>
      <c r="F9" s="4">
        <v>7</v>
      </c>
      <c r="G9" s="4" t="s">
        <v>429</v>
      </c>
      <c r="H9" s="4" t="s">
        <v>430</v>
      </c>
      <c r="I9" s="4" t="s">
        <v>34</v>
      </c>
      <c r="J9" s="4" t="s">
        <v>431</v>
      </c>
      <c r="K9" s="4" t="s">
        <v>432</v>
      </c>
      <c r="L9" s="4" t="s">
        <v>36</v>
      </c>
      <c r="M9" s="4">
        <v>4000</v>
      </c>
      <c r="P9" s="4" t="s">
        <v>37</v>
      </c>
      <c r="Q9" s="4">
        <v>25</v>
      </c>
      <c r="R9" s="4" t="s">
        <v>38</v>
      </c>
      <c r="S9" s="4" t="s">
        <v>433</v>
      </c>
      <c r="U9" s="5" t="s">
        <v>434</v>
      </c>
      <c r="V9" s="5" t="s">
        <v>435</v>
      </c>
      <c r="W9" s="4" t="s">
        <v>436</v>
      </c>
      <c r="X9" s="4" t="s">
        <v>437</v>
      </c>
      <c r="Y9" s="4">
        <f t="shared" si="0"/>
        <v>6</v>
      </c>
      <c r="Z9" s="4">
        <f t="shared" si="1"/>
        <v>666.66666666666663</v>
      </c>
      <c r="AA9" s="4" t="str">
        <f t="shared" si="2"/>
        <v>Y</v>
      </c>
    </row>
    <row r="10" spans="1:27" s="4" customFormat="1" ht="16" x14ac:dyDescent="0.2">
      <c r="A10" s="3" t="s">
        <v>424</v>
      </c>
      <c r="B10" s="4" t="s">
        <v>425</v>
      </c>
      <c r="C10" s="4" t="s">
        <v>426</v>
      </c>
      <c r="D10" s="4" t="s">
        <v>427</v>
      </c>
      <c r="E10" s="4" t="s">
        <v>428</v>
      </c>
      <c r="F10" s="4">
        <v>7</v>
      </c>
      <c r="G10" s="4" t="s">
        <v>429</v>
      </c>
      <c r="H10" s="4" t="s">
        <v>430</v>
      </c>
      <c r="I10" s="4" t="s">
        <v>34</v>
      </c>
      <c r="J10" s="4" t="s">
        <v>431</v>
      </c>
      <c r="K10" s="4" t="s">
        <v>432</v>
      </c>
      <c r="L10" s="4" t="s">
        <v>36</v>
      </c>
      <c r="M10" s="4">
        <v>600</v>
      </c>
      <c r="P10" s="4" t="s">
        <v>37</v>
      </c>
      <c r="Q10" s="4">
        <v>12.78</v>
      </c>
      <c r="R10" s="4" t="s">
        <v>38</v>
      </c>
      <c r="S10" s="4" t="s">
        <v>438</v>
      </c>
      <c r="U10" s="5" t="s">
        <v>434</v>
      </c>
      <c r="V10" s="5" t="s">
        <v>435</v>
      </c>
      <c r="W10" s="4" t="s">
        <v>436</v>
      </c>
      <c r="X10" s="4" t="s">
        <v>437</v>
      </c>
      <c r="Y10" s="4">
        <f t="shared" si="0"/>
        <v>6</v>
      </c>
      <c r="Z10" s="4">
        <f t="shared" si="1"/>
        <v>100</v>
      </c>
      <c r="AA10" s="4" t="str">
        <f t="shared" si="2"/>
        <v>Y</v>
      </c>
    </row>
    <row r="11" spans="1:27" s="4" customFormat="1" ht="48" x14ac:dyDescent="0.2">
      <c r="A11" s="3" t="s">
        <v>93</v>
      </c>
      <c r="B11" s="4" t="s">
        <v>94</v>
      </c>
      <c r="C11" s="4" t="s">
        <v>95</v>
      </c>
      <c r="D11" s="4" t="s">
        <v>96</v>
      </c>
      <c r="E11" s="4" t="s">
        <v>48</v>
      </c>
      <c r="F11" s="4">
        <v>7</v>
      </c>
      <c r="G11" s="4" t="s">
        <v>97</v>
      </c>
      <c r="H11" s="4" t="s">
        <v>98</v>
      </c>
      <c r="I11" s="4" t="s">
        <v>34</v>
      </c>
      <c r="J11" s="4" t="s">
        <v>51</v>
      </c>
      <c r="K11" s="4" t="s">
        <v>73</v>
      </c>
      <c r="L11" s="4" t="s">
        <v>53</v>
      </c>
      <c r="M11" s="4">
        <v>10641</v>
      </c>
      <c r="P11" s="4" t="s">
        <v>37</v>
      </c>
      <c r="Q11" s="4">
        <v>0</v>
      </c>
      <c r="R11" s="4" t="s">
        <v>54</v>
      </c>
      <c r="S11" s="4" t="s">
        <v>99</v>
      </c>
      <c r="U11" s="5" t="s">
        <v>76</v>
      </c>
      <c r="V11" s="5" t="s">
        <v>77</v>
      </c>
      <c r="W11" s="4" t="s">
        <v>58</v>
      </c>
      <c r="X11" s="4" t="s">
        <v>100</v>
      </c>
      <c r="Y11" s="4">
        <f t="shared" si="0"/>
        <v>19.333333333313931</v>
      </c>
      <c r="Z11" s="4">
        <f t="shared" si="1"/>
        <v>550.39655172469031</v>
      </c>
      <c r="AA11" s="4" t="str">
        <f t="shared" si="2"/>
        <v>Y</v>
      </c>
    </row>
    <row r="12" spans="1:27" s="4" customFormat="1" ht="32" x14ac:dyDescent="0.2">
      <c r="A12" s="3" t="s">
        <v>101</v>
      </c>
      <c r="B12" s="4" t="s">
        <v>102</v>
      </c>
      <c r="C12" s="4" t="s">
        <v>103</v>
      </c>
      <c r="D12" s="4" t="s">
        <v>104</v>
      </c>
      <c r="E12" s="4" t="s">
        <v>105</v>
      </c>
      <c r="F12" s="4">
        <v>4</v>
      </c>
      <c r="G12" s="4" t="s">
        <v>106</v>
      </c>
      <c r="H12" s="4" t="s">
        <v>107</v>
      </c>
      <c r="I12" s="4" t="s">
        <v>108</v>
      </c>
      <c r="J12" s="4" t="s">
        <v>109</v>
      </c>
      <c r="K12" s="4" t="s">
        <v>110</v>
      </c>
      <c r="L12" s="4" t="s">
        <v>111</v>
      </c>
      <c r="M12" s="4">
        <v>50</v>
      </c>
      <c r="P12" s="4" t="s">
        <v>112</v>
      </c>
      <c r="Q12" s="4">
        <v>0</v>
      </c>
      <c r="R12" s="4" t="s">
        <v>54</v>
      </c>
      <c r="S12" s="4" t="s">
        <v>113</v>
      </c>
      <c r="U12" s="5" t="s">
        <v>114</v>
      </c>
      <c r="V12" s="5" t="s">
        <v>115</v>
      </c>
      <c r="W12" s="4" t="s">
        <v>116</v>
      </c>
      <c r="X12" s="4" t="s">
        <v>117</v>
      </c>
      <c r="Y12" s="4">
        <f t="shared" si="0"/>
        <v>1.7333333333954215</v>
      </c>
      <c r="Z12" s="4">
        <f t="shared" si="1"/>
        <v>28.846153845120575</v>
      </c>
      <c r="AA12" s="4" t="str">
        <f t="shared" si="2"/>
        <v>Y</v>
      </c>
    </row>
    <row r="13" spans="1:27" ht="32" x14ac:dyDescent="0.2">
      <c r="A13" s="1" t="s">
        <v>439</v>
      </c>
      <c r="B13" t="s">
        <v>440</v>
      </c>
      <c r="C13" t="s">
        <v>441</v>
      </c>
      <c r="D13" t="s">
        <v>442</v>
      </c>
      <c r="E13" t="s">
        <v>443</v>
      </c>
      <c r="F13">
        <v>7</v>
      </c>
      <c r="G13" t="s">
        <v>444</v>
      </c>
      <c r="H13" t="s">
        <v>445</v>
      </c>
      <c r="I13" t="s">
        <v>34</v>
      </c>
      <c r="J13" t="s">
        <v>446</v>
      </c>
      <c r="K13" t="s">
        <v>446</v>
      </c>
      <c r="L13" t="s">
        <v>447</v>
      </c>
      <c r="M13">
        <v>38659.93</v>
      </c>
      <c r="P13" t="s">
        <v>37</v>
      </c>
      <c r="Q13">
        <v>0</v>
      </c>
      <c r="R13" t="s">
        <v>54</v>
      </c>
      <c r="S13" t="s">
        <v>448</v>
      </c>
      <c r="U13" s="2" t="s">
        <v>449</v>
      </c>
      <c r="V13" s="2" t="s">
        <v>450</v>
      </c>
      <c r="W13" t="s">
        <v>451</v>
      </c>
      <c r="X13" t="s">
        <v>452</v>
      </c>
      <c r="Y13">
        <f t="shared" si="0"/>
        <v>24</v>
      </c>
      <c r="Z13">
        <f t="shared" si="1"/>
        <v>1610.8304166666667</v>
      </c>
      <c r="AA13" t="str">
        <f t="shared" si="2"/>
        <v>Y</v>
      </c>
    </row>
    <row r="14" spans="1:27" ht="32" x14ac:dyDescent="0.2">
      <c r="A14" s="1" t="s">
        <v>453</v>
      </c>
      <c r="B14" t="s">
        <v>454</v>
      </c>
      <c r="C14" t="s">
        <v>455</v>
      </c>
      <c r="D14" t="s">
        <v>456</v>
      </c>
      <c r="E14" t="s">
        <v>457</v>
      </c>
      <c r="F14">
        <v>7</v>
      </c>
      <c r="G14" t="s">
        <v>458</v>
      </c>
      <c r="H14" t="s">
        <v>459</v>
      </c>
      <c r="I14" t="s">
        <v>34</v>
      </c>
      <c r="J14" t="s">
        <v>460</v>
      </c>
      <c r="K14" t="s">
        <v>145</v>
      </c>
      <c r="L14" t="s">
        <v>133</v>
      </c>
      <c r="M14">
        <v>396</v>
      </c>
      <c r="P14" t="s">
        <v>37</v>
      </c>
      <c r="Q14">
        <v>0</v>
      </c>
      <c r="R14" t="s">
        <v>54</v>
      </c>
      <c r="S14" t="s">
        <v>461</v>
      </c>
      <c r="U14" s="2" t="s">
        <v>462</v>
      </c>
      <c r="V14" s="2" t="s">
        <v>463</v>
      </c>
      <c r="W14" t="s">
        <v>464</v>
      </c>
      <c r="X14" t="s">
        <v>465</v>
      </c>
      <c r="Y14">
        <f t="shared" si="0"/>
        <v>12</v>
      </c>
      <c r="Z14">
        <f t="shared" si="1"/>
        <v>33</v>
      </c>
      <c r="AA14" t="str">
        <f t="shared" si="2"/>
        <v>Y</v>
      </c>
    </row>
    <row r="15" spans="1:27" ht="32" x14ac:dyDescent="0.2">
      <c r="A15" s="1" t="s">
        <v>453</v>
      </c>
      <c r="B15" t="s">
        <v>454</v>
      </c>
      <c r="C15" t="s">
        <v>455</v>
      </c>
      <c r="D15" t="s">
        <v>456</v>
      </c>
      <c r="E15" t="s">
        <v>457</v>
      </c>
      <c r="F15">
        <v>7</v>
      </c>
      <c r="G15" t="s">
        <v>458</v>
      </c>
      <c r="H15" t="s">
        <v>459</v>
      </c>
      <c r="I15" t="s">
        <v>34</v>
      </c>
      <c r="J15" t="s">
        <v>460</v>
      </c>
      <c r="K15" t="s">
        <v>145</v>
      </c>
      <c r="L15" t="s">
        <v>360</v>
      </c>
      <c r="M15">
        <v>23</v>
      </c>
      <c r="P15" t="s">
        <v>37</v>
      </c>
      <c r="Q15">
        <v>0</v>
      </c>
      <c r="R15" t="s">
        <v>54</v>
      </c>
      <c r="S15" t="s">
        <v>461</v>
      </c>
      <c r="U15" s="2" t="s">
        <v>462</v>
      </c>
      <c r="V15" s="2" t="s">
        <v>463</v>
      </c>
      <c r="W15" t="s">
        <v>464</v>
      </c>
      <c r="X15" t="s">
        <v>465</v>
      </c>
      <c r="Y15">
        <f t="shared" si="0"/>
        <v>12</v>
      </c>
      <c r="Z15">
        <f t="shared" si="1"/>
        <v>1.9166666666666667</v>
      </c>
      <c r="AA15" t="str">
        <f t="shared" si="2"/>
        <v>Y</v>
      </c>
    </row>
    <row r="16" spans="1:27" ht="32" x14ac:dyDescent="0.2">
      <c r="A16" s="1" t="s">
        <v>453</v>
      </c>
      <c r="B16" t="s">
        <v>454</v>
      </c>
      <c r="C16" t="s">
        <v>455</v>
      </c>
      <c r="D16" t="s">
        <v>456</v>
      </c>
      <c r="E16" t="s">
        <v>457</v>
      </c>
      <c r="F16">
        <v>7</v>
      </c>
      <c r="G16" t="s">
        <v>458</v>
      </c>
      <c r="H16" t="s">
        <v>459</v>
      </c>
      <c r="I16" t="s">
        <v>34</v>
      </c>
      <c r="J16" t="s">
        <v>460</v>
      </c>
      <c r="K16" t="s">
        <v>145</v>
      </c>
      <c r="L16" t="s">
        <v>447</v>
      </c>
      <c r="M16">
        <v>183</v>
      </c>
      <c r="P16" t="s">
        <v>37</v>
      </c>
      <c r="Q16">
        <v>0</v>
      </c>
      <c r="R16" t="s">
        <v>54</v>
      </c>
      <c r="S16" t="s">
        <v>461</v>
      </c>
      <c r="U16" s="2" t="s">
        <v>462</v>
      </c>
      <c r="V16" s="2" t="s">
        <v>463</v>
      </c>
      <c r="W16" t="s">
        <v>464</v>
      </c>
      <c r="X16" t="s">
        <v>465</v>
      </c>
      <c r="Y16">
        <f t="shared" si="0"/>
        <v>12</v>
      </c>
      <c r="Z16">
        <f t="shared" si="1"/>
        <v>15.25</v>
      </c>
      <c r="AA16" t="str">
        <f t="shared" si="2"/>
        <v>Y</v>
      </c>
    </row>
    <row r="17" spans="1:27" ht="32" x14ac:dyDescent="0.2">
      <c r="A17" s="1" t="s">
        <v>453</v>
      </c>
      <c r="B17" t="s">
        <v>454</v>
      </c>
      <c r="C17" t="s">
        <v>455</v>
      </c>
      <c r="D17" t="s">
        <v>456</v>
      </c>
      <c r="E17" t="s">
        <v>457</v>
      </c>
      <c r="F17">
        <v>7</v>
      </c>
      <c r="G17" t="s">
        <v>458</v>
      </c>
      <c r="H17" t="s">
        <v>459</v>
      </c>
      <c r="I17" t="s">
        <v>34</v>
      </c>
      <c r="J17" t="s">
        <v>460</v>
      </c>
      <c r="K17" t="s">
        <v>145</v>
      </c>
      <c r="L17" t="s">
        <v>221</v>
      </c>
      <c r="M17">
        <v>46</v>
      </c>
      <c r="P17" t="s">
        <v>37</v>
      </c>
      <c r="Q17">
        <v>0</v>
      </c>
      <c r="R17" t="s">
        <v>54</v>
      </c>
      <c r="S17" t="s">
        <v>461</v>
      </c>
      <c r="U17" s="2" t="s">
        <v>462</v>
      </c>
      <c r="V17" s="2" t="s">
        <v>463</v>
      </c>
      <c r="W17" t="s">
        <v>464</v>
      </c>
      <c r="X17" t="s">
        <v>465</v>
      </c>
      <c r="Y17">
        <f t="shared" si="0"/>
        <v>12</v>
      </c>
      <c r="Z17">
        <f t="shared" si="1"/>
        <v>3.8333333333333335</v>
      </c>
      <c r="AA17" t="str">
        <f t="shared" si="2"/>
        <v>Y</v>
      </c>
    </row>
    <row r="18" spans="1:27" ht="32" x14ac:dyDescent="0.2">
      <c r="A18" s="1" t="s">
        <v>453</v>
      </c>
      <c r="B18" t="s">
        <v>454</v>
      </c>
      <c r="C18" t="s">
        <v>455</v>
      </c>
      <c r="D18" t="s">
        <v>456</v>
      </c>
      <c r="E18" t="s">
        <v>457</v>
      </c>
      <c r="F18">
        <v>7</v>
      </c>
      <c r="G18" t="s">
        <v>458</v>
      </c>
      <c r="H18" t="s">
        <v>459</v>
      </c>
      <c r="I18" t="s">
        <v>34</v>
      </c>
      <c r="J18" t="s">
        <v>460</v>
      </c>
      <c r="K18" t="s">
        <v>145</v>
      </c>
      <c r="L18" t="s">
        <v>36</v>
      </c>
      <c r="M18">
        <v>2163</v>
      </c>
      <c r="P18" t="s">
        <v>37</v>
      </c>
      <c r="Q18">
        <v>0</v>
      </c>
      <c r="R18" t="s">
        <v>54</v>
      </c>
      <c r="S18" t="s">
        <v>461</v>
      </c>
      <c r="U18" s="2" t="s">
        <v>462</v>
      </c>
      <c r="V18" s="2" t="s">
        <v>463</v>
      </c>
      <c r="W18" t="s">
        <v>464</v>
      </c>
      <c r="X18" t="s">
        <v>465</v>
      </c>
      <c r="Y18">
        <f t="shared" si="0"/>
        <v>12</v>
      </c>
      <c r="Z18">
        <f t="shared" si="1"/>
        <v>180.25</v>
      </c>
      <c r="AA18" t="str">
        <f t="shared" si="2"/>
        <v>Y</v>
      </c>
    </row>
    <row r="19" spans="1:27" s="4" customFormat="1" ht="48" x14ac:dyDescent="0.2">
      <c r="A19" s="3" t="s">
        <v>118</v>
      </c>
      <c r="B19" s="4" t="s">
        <v>119</v>
      </c>
      <c r="C19" s="4" t="s">
        <v>120</v>
      </c>
      <c r="D19" s="4" t="s">
        <v>121</v>
      </c>
      <c r="E19" s="4" t="s">
        <v>122</v>
      </c>
      <c r="F19" s="4">
        <v>12</v>
      </c>
      <c r="G19" s="4" t="s">
        <v>123</v>
      </c>
      <c r="H19" s="4" t="s">
        <v>124</v>
      </c>
      <c r="I19" s="4" t="s">
        <v>34</v>
      </c>
      <c r="J19" s="4" t="s">
        <v>125</v>
      </c>
      <c r="K19" s="4" t="s">
        <v>126</v>
      </c>
      <c r="L19" s="4" t="s">
        <v>127</v>
      </c>
      <c r="M19" s="4">
        <v>76</v>
      </c>
      <c r="P19" s="4" t="s">
        <v>37</v>
      </c>
      <c r="Q19" s="4">
        <v>184.12</v>
      </c>
      <c r="R19" s="4" t="s">
        <v>38</v>
      </c>
      <c r="S19" s="4" t="s">
        <v>128</v>
      </c>
      <c r="U19" s="5" t="s">
        <v>129</v>
      </c>
      <c r="V19" s="5" t="s">
        <v>130</v>
      </c>
      <c r="W19" s="4" t="s">
        <v>131</v>
      </c>
      <c r="X19" s="4" t="s">
        <v>132</v>
      </c>
      <c r="Y19" s="4">
        <f t="shared" si="0"/>
        <v>9</v>
      </c>
      <c r="Z19" s="4">
        <f t="shared" si="1"/>
        <v>8.4444444444444446</v>
      </c>
      <c r="AA19" s="4" t="str">
        <f t="shared" si="2"/>
        <v>N</v>
      </c>
    </row>
    <row r="20" spans="1:27" s="4" customFormat="1" ht="48" x14ac:dyDescent="0.2">
      <c r="A20" s="3" t="s">
        <v>118</v>
      </c>
      <c r="B20" s="4" t="s">
        <v>119</v>
      </c>
      <c r="C20" s="4" t="s">
        <v>120</v>
      </c>
      <c r="D20" s="4" t="s">
        <v>121</v>
      </c>
      <c r="E20" s="4" t="s">
        <v>122</v>
      </c>
      <c r="F20" s="4">
        <v>12</v>
      </c>
      <c r="G20" s="4" t="s">
        <v>123</v>
      </c>
      <c r="H20" s="4" t="s">
        <v>124</v>
      </c>
      <c r="I20" s="4" t="s">
        <v>34</v>
      </c>
      <c r="J20" s="4" t="s">
        <v>125</v>
      </c>
      <c r="K20" s="4" t="s">
        <v>126</v>
      </c>
      <c r="L20" s="4" t="s">
        <v>133</v>
      </c>
      <c r="M20" s="4">
        <v>2003</v>
      </c>
      <c r="P20" s="4" t="s">
        <v>37</v>
      </c>
      <c r="Q20" s="4">
        <v>231.9</v>
      </c>
      <c r="R20" s="4" t="s">
        <v>38</v>
      </c>
      <c r="S20" s="4" t="s">
        <v>128</v>
      </c>
      <c r="U20" s="5" t="s">
        <v>129</v>
      </c>
      <c r="V20" s="5" t="s">
        <v>130</v>
      </c>
      <c r="W20" s="4" t="s">
        <v>131</v>
      </c>
      <c r="X20" s="4" t="s">
        <v>132</v>
      </c>
      <c r="Y20" s="4">
        <f t="shared" si="0"/>
        <v>9</v>
      </c>
      <c r="Z20" s="4">
        <f t="shared" si="1"/>
        <v>222.55555555555554</v>
      </c>
      <c r="AA20" s="4" t="str">
        <f t="shared" si="2"/>
        <v>N</v>
      </c>
    </row>
    <row r="21" spans="1:27" s="4" customFormat="1" ht="48" x14ac:dyDescent="0.2">
      <c r="A21" s="3" t="s">
        <v>118</v>
      </c>
      <c r="B21" s="4" t="s">
        <v>119</v>
      </c>
      <c r="C21" s="4" t="s">
        <v>120</v>
      </c>
      <c r="D21" s="4" t="s">
        <v>121</v>
      </c>
      <c r="E21" s="4" t="s">
        <v>122</v>
      </c>
      <c r="F21" s="4">
        <v>12</v>
      </c>
      <c r="G21" s="4" t="s">
        <v>123</v>
      </c>
      <c r="H21" s="4" t="s">
        <v>124</v>
      </c>
      <c r="I21" s="4" t="s">
        <v>34</v>
      </c>
      <c r="J21" s="4" t="s">
        <v>125</v>
      </c>
      <c r="K21" s="4" t="s">
        <v>126</v>
      </c>
      <c r="L21" s="4" t="s">
        <v>134</v>
      </c>
      <c r="M21" s="4">
        <v>2273</v>
      </c>
      <c r="P21" s="4" t="s">
        <v>37</v>
      </c>
      <c r="Q21" s="4">
        <v>150</v>
      </c>
      <c r="R21" s="4" t="s">
        <v>38</v>
      </c>
      <c r="S21" s="4" t="s">
        <v>128</v>
      </c>
      <c r="U21" s="5" t="s">
        <v>129</v>
      </c>
      <c r="V21" s="5" t="s">
        <v>130</v>
      </c>
      <c r="W21" s="4" t="s">
        <v>131</v>
      </c>
      <c r="X21" s="4" t="s">
        <v>132</v>
      </c>
      <c r="Y21" s="4">
        <f t="shared" si="0"/>
        <v>9</v>
      </c>
      <c r="Z21" s="4">
        <f t="shared" si="1"/>
        <v>252.55555555555554</v>
      </c>
      <c r="AA21" s="4" t="str">
        <f t="shared" si="2"/>
        <v>Y</v>
      </c>
    </row>
    <row r="22" spans="1:27" s="4" customFormat="1" ht="48" x14ac:dyDescent="0.2">
      <c r="A22" s="3" t="s">
        <v>118</v>
      </c>
      <c r="B22" s="4" t="s">
        <v>119</v>
      </c>
      <c r="C22" s="4" t="s">
        <v>120</v>
      </c>
      <c r="D22" s="4" t="s">
        <v>121</v>
      </c>
      <c r="E22" s="4" t="s">
        <v>122</v>
      </c>
      <c r="F22" s="4">
        <v>12</v>
      </c>
      <c r="G22" s="4" t="s">
        <v>123</v>
      </c>
      <c r="H22" s="4" t="s">
        <v>124</v>
      </c>
      <c r="I22" s="4" t="s">
        <v>34</v>
      </c>
      <c r="J22" s="4" t="s">
        <v>125</v>
      </c>
      <c r="K22" s="4" t="s">
        <v>126</v>
      </c>
      <c r="L22" s="4" t="s">
        <v>135</v>
      </c>
      <c r="M22" s="4">
        <v>393</v>
      </c>
      <c r="P22" s="4" t="s">
        <v>37</v>
      </c>
      <c r="Q22" s="4">
        <v>44.99</v>
      </c>
      <c r="R22" s="4" t="s">
        <v>38</v>
      </c>
      <c r="S22" s="4" t="s">
        <v>128</v>
      </c>
      <c r="U22" s="5" t="s">
        <v>129</v>
      </c>
      <c r="V22" s="5" t="s">
        <v>130</v>
      </c>
      <c r="W22" s="4" t="s">
        <v>131</v>
      </c>
      <c r="X22" s="4" t="s">
        <v>132</v>
      </c>
      <c r="Y22" s="4">
        <f t="shared" si="0"/>
        <v>9</v>
      </c>
      <c r="Z22" s="4">
        <f t="shared" si="1"/>
        <v>43.666666666666664</v>
      </c>
      <c r="AA22" s="4" t="str">
        <f t="shared" si="2"/>
        <v>N</v>
      </c>
    </row>
    <row r="23" spans="1:27" s="4" customFormat="1" ht="48" x14ac:dyDescent="0.2">
      <c r="A23" s="3" t="s">
        <v>118</v>
      </c>
      <c r="B23" s="4" t="s">
        <v>119</v>
      </c>
      <c r="C23" s="4" t="s">
        <v>120</v>
      </c>
      <c r="D23" s="4" t="s">
        <v>121</v>
      </c>
      <c r="E23" s="4" t="s">
        <v>122</v>
      </c>
      <c r="F23" s="4">
        <v>12</v>
      </c>
      <c r="G23" s="4" t="s">
        <v>123</v>
      </c>
      <c r="H23" s="4" t="s">
        <v>124</v>
      </c>
      <c r="I23" s="4" t="s">
        <v>34</v>
      </c>
      <c r="J23" s="4" t="s">
        <v>125</v>
      </c>
      <c r="K23" s="4" t="s">
        <v>126</v>
      </c>
      <c r="L23" s="4" t="s">
        <v>136</v>
      </c>
      <c r="M23" s="4">
        <v>15</v>
      </c>
      <c r="P23" s="4" t="s">
        <v>37</v>
      </c>
      <c r="Q23" s="4">
        <v>359.13</v>
      </c>
      <c r="R23" s="4" t="s">
        <v>38</v>
      </c>
      <c r="S23" s="4" t="s">
        <v>128</v>
      </c>
      <c r="U23" s="5" t="s">
        <v>129</v>
      </c>
      <c r="V23" s="5" t="s">
        <v>130</v>
      </c>
      <c r="W23" s="4" t="s">
        <v>131</v>
      </c>
      <c r="X23" s="4" t="s">
        <v>132</v>
      </c>
      <c r="Y23" s="4">
        <f t="shared" si="0"/>
        <v>9</v>
      </c>
      <c r="Z23" s="4">
        <f t="shared" si="1"/>
        <v>1.6666666666666667</v>
      </c>
      <c r="AA23" s="4" t="str">
        <f t="shared" si="2"/>
        <v>N</v>
      </c>
    </row>
    <row r="24" spans="1:27" s="7" customFormat="1" ht="48" x14ac:dyDescent="0.2">
      <c r="A24" s="6" t="s">
        <v>137</v>
      </c>
      <c r="B24" s="7" t="s">
        <v>138</v>
      </c>
      <c r="C24" s="7" t="s">
        <v>139</v>
      </c>
      <c r="D24" s="7" t="s">
        <v>140</v>
      </c>
      <c r="E24" s="7" t="s">
        <v>141</v>
      </c>
      <c r="F24" s="7">
        <v>7</v>
      </c>
      <c r="G24" s="7" t="s">
        <v>142</v>
      </c>
      <c r="H24" s="7" t="s">
        <v>143</v>
      </c>
      <c r="I24" s="7" t="s">
        <v>34</v>
      </c>
      <c r="J24" s="7" t="s">
        <v>144</v>
      </c>
      <c r="K24" s="7" t="s">
        <v>145</v>
      </c>
      <c r="L24" s="7" t="s">
        <v>133</v>
      </c>
      <c r="M24" s="7">
        <v>5001</v>
      </c>
      <c r="P24" s="7" t="s">
        <v>37</v>
      </c>
      <c r="Q24" s="7">
        <v>0</v>
      </c>
      <c r="R24" s="7" t="s">
        <v>54</v>
      </c>
      <c r="S24" s="7" t="s">
        <v>146</v>
      </c>
      <c r="U24" s="8" t="s">
        <v>147</v>
      </c>
      <c r="V24" s="8" t="s">
        <v>148</v>
      </c>
      <c r="W24" s="7" t="s">
        <v>149</v>
      </c>
      <c r="X24" s="7" t="s">
        <v>150</v>
      </c>
      <c r="Y24" s="7">
        <f t="shared" si="0"/>
        <v>24</v>
      </c>
      <c r="Z24" s="7">
        <f t="shared" si="1"/>
        <v>208.375</v>
      </c>
      <c r="AA24" s="7" t="str">
        <f t="shared" si="2"/>
        <v>Y</v>
      </c>
    </row>
    <row r="25" spans="1:27" s="7" customFormat="1" ht="48" x14ac:dyDescent="0.2">
      <c r="A25" s="6" t="s">
        <v>151</v>
      </c>
      <c r="B25" s="7" t="s">
        <v>152</v>
      </c>
      <c r="C25" s="7" t="s">
        <v>153</v>
      </c>
      <c r="D25" s="7" t="s">
        <v>154</v>
      </c>
      <c r="E25" s="7" t="s">
        <v>141</v>
      </c>
      <c r="F25" s="7">
        <v>7</v>
      </c>
      <c r="G25" s="7" t="s">
        <v>142</v>
      </c>
      <c r="H25" s="7" t="s">
        <v>143</v>
      </c>
      <c r="I25" s="7" t="s">
        <v>34</v>
      </c>
      <c r="J25" s="7" t="s">
        <v>155</v>
      </c>
      <c r="K25" s="7" t="s">
        <v>145</v>
      </c>
      <c r="L25" s="7" t="s">
        <v>133</v>
      </c>
      <c r="M25" s="7">
        <v>5001</v>
      </c>
      <c r="P25" s="7" t="s">
        <v>37</v>
      </c>
      <c r="Q25" s="7">
        <v>0</v>
      </c>
      <c r="R25" s="7" t="s">
        <v>54</v>
      </c>
      <c r="S25" s="7" t="s">
        <v>146</v>
      </c>
      <c r="U25" s="8" t="s">
        <v>147</v>
      </c>
      <c r="V25" s="8" t="s">
        <v>148</v>
      </c>
      <c r="W25" s="7" t="s">
        <v>149</v>
      </c>
      <c r="X25" s="7" t="s">
        <v>156</v>
      </c>
      <c r="Y25" s="7">
        <f t="shared" si="0"/>
        <v>24</v>
      </c>
      <c r="Z25" s="7">
        <f t="shared" si="1"/>
        <v>208.375</v>
      </c>
      <c r="AA25" s="7" t="str">
        <f t="shared" si="2"/>
        <v>Y</v>
      </c>
    </row>
    <row r="26" spans="1:27" s="7" customFormat="1" ht="48" x14ac:dyDescent="0.2">
      <c r="A26" s="6" t="s">
        <v>151</v>
      </c>
      <c r="B26" s="7" t="s">
        <v>152</v>
      </c>
      <c r="C26" s="7" t="s">
        <v>153</v>
      </c>
      <c r="D26" s="7" t="s">
        <v>154</v>
      </c>
      <c r="E26" s="7" t="s">
        <v>141</v>
      </c>
      <c r="F26" s="7">
        <v>7</v>
      </c>
      <c r="G26" s="7" t="s">
        <v>142</v>
      </c>
      <c r="H26" s="7" t="s">
        <v>143</v>
      </c>
      <c r="I26" s="7" t="s">
        <v>34</v>
      </c>
      <c r="J26" s="7" t="s">
        <v>155</v>
      </c>
      <c r="K26" s="7" t="s">
        <v>145</v>
      </c>
      <c r="L26" s="7" t="s">
        <v>53</v>
      </c>
      <c r="M26" s="7">
        <v>5001</v>
      </c>
      <c r="P26" s="7" t="s">
        <v>37</v>
      </c>
      <c r="Q26" s="7">
        <v>0</v>
      </c>
      <c r="R26" s="7" t="s">
        <v>54</v>
      </c>
      <c r="S26" s="7" t="s">
        <v>146</v>
      </c>
      <c r="U26" s="8" t="s">
        <v>147</v>
      </c>
      <c r="V26" s="8" t="s">
        <v>148</v>
      </c>
      <c r="W26" s="7" t="s">
        <v>149</v>
      </c>
      <c r="X26" s="7" t="s">
        <v>156</v>
      </c>
      <c r="Y26" s="7">
        <f t="shared" si="0"/>
        <v>24</v>
      </c>
      <c r="Z26" s="7">
        <f t="shared" si="1"/>
        <v>208.375</v>
      </c>
      <c r="AA26" s="7" t="str">
        <f t="shared" si="2"/>
        <v>Y</v>
      </c>
    </row>
    <row r="27" spans="1:27" s="7" customFormat="1" ht="48" x14ac:dyDescent="0.2">
      <c r="A27" s="6" t="s">
        <v>151</v>
      </c>
      <c r="B27" s="7" t="s">
        <v>152</v>
      </c>
      <c r="C27" s="7" t="s">
        <v>153</v>
      </c>
      <c r="D27" s="7" t="s">
        <v>154</v>
      </c>
      <c r="E27" s="7" t="s">
        <v>141</v>
      </c>
      <c r="F27" s="7">
        <v>7</v>
      </c>
      <c r="G27" s="7" t="s">
        <v>142</v>
      </c>
      <c r="H27" s="7" t="s">
        <v>143</v>
      </c>
      <c r="I27" s="7" t="s">
        <v>34</v>
      </c>
      <c r="J27" s="7" t="s">
        <v>155</v>
      </c>
      <c r="K27" s="7" t="s">
        <v>145</v>
      </c>
      <c r="L27" s="7" t="s">
        <v>157</v>
      </c>
      <c r="M27" s="7">
        <v>5001</v>
      </c>
      <c r="P27" s="7" t="s">
        <v>37</v>
      </c>
      <c r="Q27" s="7">
        <v>0</v>
      </c>
      <c r="R27" s="7" t="s">
        <v>54</v>
      </c>
      <c r="S27" s="7" t="s">
        <v>146</v>
      </c>
      <c r="U27" s="8" t="s">
        <v>147</v>
      </c>
      <c r="V27" s="8" t="s">
        <v>148</v>
      </c>
      <c r="W27" s="7" t="s">
        <v>149</v>
      </c>
      <c r="X27" s="7" t="s">
        <v>156</v>
      </c>
      <c r="Y27" s="7">
        <f t="shared" si="0"/>
        <v>24</v>
      </c>
      <c r="Z27" s="7">
        <f t="shared" si="1"/>
        <v>208.375</v>
      </c>
      <c r="AA27" s="7" t="str">
        <f t="shared" si="2"/>
        <v>Y</v>
      </c>
    </row>
    <row r="28" spans="1:27" s="4" customFormat="1" ht="48" x14ac:dyDescent="0.2">
      <c r="A28" s="3" t="s">
        <v>158</v>
      </c>
      <c r="B28" s="4" t="s">
        <v>159</v>
      </c>
      <c r="C28" s="4" t="s">
        <v>160</v>
      </c>
      <c r="D28" s="4" t="s">
        <v>161</v>
      </c>
      <c r="E28" s="4" t="s">
        <v>162</v>
      </c>
      <c r="F28" s="4">
        <v>6</v>
      </c>
      <c r="G28" s="4" t="s">
        <v>163</v>
      </c>
      <c r="H28" s="4" t="s">
        <v>164</v>
      </c>
      <c r="I28" s="4" t="s">
        <v>34</v>
      </c>
      <c r="J28" s="4" t="s">
        <v>51</v>
      </c>
      <c r="K28" s="4" t="s">
        <v>52</v>
      </c>
      <c r="L28" s="4" t="s">
        <v>74</v>
      </c>
      <c r="M28" s="4">
        <v>0.15</v>
      </c>
      <c r="P28" s="4" t="s">
        <v>37</v>
      </c>
      <c r="Q28" s="4">
        <v>0</v>
      </c>
      <c r="R28" s="4" t="s">
        <v>54</v>
      </c>
      <c r="S28" s="4" t="s">
        <v>165</v>
      </c>
      <c r="U28" s="5" t="s">
        <v>166</v>
      </c>
      <c r="V28" s="5" t="s">
        <v>167</v>
      </c>
      <c r="W28" s="4" t="s">
        <v>58</v>
      </c>
      <c r="X28" s="4" t="s">
        <v>168</v>
      </c>
      <c r="Y28" s="4">
        <f t="shared" si="0"/>
        <v>10.250000000058208</v>
      </c>
      <c r="Z28" s="4">
        <f t="shared" si="1"/>
        <v>1.463414634138031E-2</v>
      </c>
      <c r="AA28" s="4" t="str">
        <f t="shared" si="2"/>
        <v>Y</v>
      </c>
    </row>
    <row r="29" spans="1:27" s="4" customFormat="1" ht="48" x14ac:dyDescent="0.2">
      <c r="A29" s="3" t="s">
        <v>158</v>
      </c>
      <c r="B29" s="4" t="s">
        <v>159</v>
      </c>
      <c r="C29" s="4" t="s">
        <v>160</v>
      </c>
      <c r="D29" s="4" t="s">
        <v>161</v>
      </c>
      <c r="E29" s="4" t="s">
        <v>162</v>
      </c>
      <c r="F29" s="4">
        <v>6</v>
      </c>
      <c r="G29" s="4" t="s">
        <v>163</v>
      </c>
      <c r="H29" s="4" t="s">
        <v>164</v>
      </c>
      <c r="I29" s="4" t="s">
        <v>34</v>
      </c>
      <c r="J29" s="4" t="s">
        <v>51</v>
      </c>
      <c r="K29" s="4" t="s">
        <v>52</v>
      </c>
      <c r="L29" s="4" t="s">
        <v>53</v>
      </c>
      <c r="M29" s="4">
        <v>11029</v>
      </c>
      <c r="P29" s="4" t="s">
        <v>37</v>
      </c>
      <c r="Q29" s="4">
        <v>0</v>
      </c>
      <c r="R29" s="4" t="s">
        <v>54</v>
      </c>
      <c r="S29" s="4" t="s">
        <v>165</v>
      </c>
      <c r="U29" s="5" t="s">
        <v>166</v>
      </c>
      <c r="V29" s="5" t="s">
        <v>167</v>
      </c>
      <c r="W29" s="4" t="s">
        <v>58</v>
      </c>
      <c r="X29" s="4" t="s">
        <v>168</v>
      </c>
      <c r="Y29" s="4">
        <f t="shared" si="0"/>
        <v>10.250000000058208</v>
      </c>
      <c r="Z29" s="4">
        <f t="shared" si="1"/>
        <v>1075.9999999938896</v>
      </c>
      <c r="AA29" s="4" t="str">
        <f t="shared" si="2"/>
        <v>Y</v>
      </c>
    </row>
    <row r="30" spans="1:27" s="4" customFormat="1" ht="48" x14ac:dyDescent="0.2">
      <c r="A30" s="3" t="s">
        <v>169</v>
      </c>
      <c r="B30" s="4" t="s">
        <v>170</v>
      </c>
      <c r="C30" s="4" t="s">
        <v>171</v>
      </c>
      <c r="D30" s="4" t="s">
        <v>172</v>
      </c>
      <c r="E30" s="4" t="s">
        <v>48</v>
      </c>
      <c r="F30" s="4">
        <v>7</v>
      </c>
      <c r="G30" s="4" t="s">
        <v>173</v>
      </c>
      <c r="H30" s="4" t="s">
        <v>174</v>
      </c>
      <c r="I30" s="4" t="s">
        <v>34</v>
      </c>
      <c r="J30" s="4" t="s">
        <v>51</v>
      </c>
      <c r="K30" s="4" t="s">
        <v>73</v>
      </c>
      <c r="L30" s="4" t="s">
        <v>74</v>
      </c>
      <c r="M30" s="4">
        <v>0.14000000000000001</v>
      </c>
      <c r="P30" s="4" t="s">
        <v>37</v>
      </c>
      <c r="Q30" s="4">
        <v>0</v>
      </c>
      <c r="R30" s="4" t="s">
        <v>54</v>
      </c>
      <c r="S30" s="4" t="s">
        <v>175</v>
      </c>
      <c r="U30" s="5" t="s">
        <v>176</v>
      </c>
      <c r="V30" s="5" t="s">
        <v>77</v>
      </c>
      <c r="W30" s="4" t="s">
        <v>58</v>
      </c>
      <c r="X30" s="4" t="s">
        <v>177</v>
      </c>
      <c r="Y30" s="4">
        <f t="shared" si="0"/>
        <v>16.149999999906868</v>
      </c>
      <c r="Z30" s="4">
        <f t="shared" si="1"/>
        <v>8.6687306502047888E-3</v>
      </c>
      <c r="AA30" s="4" t="str">
        <f t="shared" si="2"/>
        <v>Y</v>
      </c>
    </row>
    <row r="31" spans="1:27" s="4" customFormat="1" ht="48" x14ac:dyDescent="0.2">
      <c r="A31" s="3" t="s">
        <v>169</v>
      </c>
      <c r="B31" s="4" t="s">
        <v>170</v>
      </c>
      <c r="C31" s="4" t="s">
        <v>171</v>
      </c>
      <c r="D31" s="4" t="s">
        <v>172</v>
      </c>
      <c r="E31" s="4" t="s">
        <v>48</v>
      </c>
      <c r="F31" s="4">
        <v>7</v>
      </c>
      <c r="G31" s="4" t="s">
        <v>173</v>
      </c>
      <c r="H31" s="4" t="s">
        <v>174</v>
      </c>
      <c r="I31" s="4" t="s">
        <v>34</v>
      </c>
      <c r="J31" s="4" t="s">
        <v>51</v>
      </c>
      <c r="K31" s="4" t="s">
        <v>73</v>
      </c>
      <c r="L31" s="4" t="s">
        <v>53</v>
      </c>
      <c r="M31" s="4">
        <v>11193</v>
      </c>
      <c r="P31" s="4" t="s">
        <v>37</v>
      </c>
      <c r="Q31" s="4">
        <v>0</v>
      </c>
      <c r="R31" s="4" t="s">
        <v>54</v>
      </c>
      <c r="S31" s="4" t="s">
        <v>175</v>
      </c>
      <c r="U31" s="5" t="s">
        <v>176</v>
      </c>
      <c r="V31" s="5" t="s">
        <v>77</v>
      </c>
      <c r="W31" s="4" t="s">
        <v>58</v>
      </c>
      <c r="X31" s="4" t="s">
        <v>177</v>
      </c>
      <c r="Y31" s="4">
        <f t="shared" si="0"/>
        <v>16.149999999906868</v>
      </c>
      <c r="Z31" s="4">
        <f t="shared" si="1"/>
        <v>693.06501548387291</v>
      </c>
      <c r="AA31" s="4" t="str">
        <f t="shared" si="2"/>
        <v>Y</v>
      </c>
    </row>
    <row r="32" spans="1:27" s="4" customFormat="1" ht="64" x14ac:dyDescent="0.2">
      <c r="A32" s="3" t="s">
        <v>178</v>
      </c>
      <c r="B32" s="4" t="s">
        <v>179</v>
      </c>
      <c r="C32" s="4" t="s">
        <v>180</v>
      </c>
      <c r="D32" s="4" t="s">
        <v>181</v>
      </c>
      <c r="E32" s="4" t="s">
        <v>162</v>
      </c>
      <c r="F32" s="4">
        <v>6</v>
      </c>
      <c r="G32" s="4" t="s">
        <v>182</v>
      </c>
      <c r="H32" s="4" t="s">
        <v>183</v>
      </c>
      <c r="I32" s="4" t="s">
        <v>34</v>
      </c>
      <c r="J32" s="4" t="s">
        <v>51</v>
      </c>
      <c r="K32" s="4" t="s">
        <v>52</v>
      </c>
      <c r="L32" s="4" t="s">
        <v>74</v>
      </c>
      <c r="M32" s="4">
        <v>0.14000000000000001</v>
      </c>
      <c r="P32" s="4" t="s">
        <v>37</v>
      </c>
      <c r="Q32" s="4">
        <v>0</v>
      </c>
      <c r="R32" s="4" t="s">
        <v>54</v>
      </c>
      <c r="S32" s="4" t="s">
        <v>184</v>
      </c>
      <c r="U32" s="5" t="s">
        <v>185</v>
      </c>
      <c r="V32" s="5" t="s">
        <v>186</v>
      </c>
      <c r="W32" s="4" t="s">
        <v>58</v>
      </c>
      <c r="X32" s="4" t="s">
        <v>187</v>
      </c>
      <c r="Y32" s="4">
        <f t="shared" si="0"/>
        <v>2.9666666667326353</v>
      </c>
      <c r="Z32" s="4">
        <f t="shared" si="1"/>
        <v>4.719101123490569E-2</v>
      </c>
      <c r="AA32" s="4" t="str">
        <f t="shared" si="2"/>
        <v>Y</v>
      </c>
    </row>
    <row r="33" spans="1:27" s="4" customFormat="1" ht="64" x14ac:dyDescent="0.2">
      <c r="A33" s="3" t="s">
        <v>178</v>
      </c>
      <c r="B33" s="4" t="s">
        <v>179</v>
      </c>
      <c r="C33" s="4" t="s">
        <v>180</v>
      </c>
      <c r="D33" s="4" t="s">
        <v>181</v>
      </c>
      <c r="E33" s="4" t="s">
        <v>162</v>
      </c>
      <c r="F33" s="4">
        <v>6</v>
      </c>
      <c r="G33" s="4" t="s">
        <v>182</v>
      </c>
      <c r="H33" s="4" t="s">
        <v>183</v>
      </c>
      <c r="I33" s="4" t="s">
        <v>34</v>
      </c>
      <c r="J33" s="4" t="s">
        <v>51</v>
      </c>
      <c r="K33" s="4" t="s">
        <v>52</v>
      </c>
      <c r="L33" s="4" t="s">
        <v>53</v>
      </c>
      <c r="M33" s="4">
        <v>8626</v>
      </c>
      <c r="P33" s="4" t="s">
        <v>37</v>
      </c>
      <c r="Q33" s="4">
        <v>0</v>
      </c>
      <c r="R33" s="4" t="s">
        <v>54</v>
      </c>
      <c r="S33" s="4" t="s">
        <v>184</v>
      </c>
      <c r="U33" s="5" t="s">
        <v>185</v>
      </c>
      <c r="V33" s="5" t="s">
        <v>186</v>
      </c>
      <c r="W33" s="4" t="s">
        <v>58</v>
      </c>
      <c r="X33" s="4" t="s">
        <v>187</v>
      </c>
      <c r="Y33" s="4">
        <f t="shared" si="0"/>
        <v>2.9666666667326353</v>
      </c>
      <c r="Z33" s="4">
        <f t="shared" si="1"/>
        <v>2907.6404493735463</v>
      </c>
      <c r="AA33" s="4" t="str">
        <f t="shared" si="2"/>
        <v>Y</v>
      </c>
    </row>
    <row r="34" spans="1:27" s="4" customFormat="1" ht="48" x14ac:dyDescent="0.2">
      <c r="A34" s="3" t="s">
        <v>188</v>
      </c>
      <c r="B34" s="4" t="s">
        <v>189</v>
      </c>
      <c r="C34" s="4" t="s">
        <v>190</v>
      </c>
      <c r="D34" s="4" t="s">
        <v>191</v>
      </c>
      <c r="E34" s="4" t="s">
        <v>122</v>
      </c>
      <c r="F34" s="4">
        <v>12</v>
      </c>
      <c r="G34" s="4" t="s">
        <v>192</v>
      </c>
      <c r="H34" s="4" t="s">
        <v>193</v>
      </c>
      <c r="I34" s="4" t="s">
        <v>34</v>
      </c>
      <c r="J34" s="4" t="s">
        <v>194</v>
      </c>
      <c r="K34" s="4" t="s">
        <v>194</v>
      </c>
      <c r="L34" s="4" t="s">
        <v>195</v>
      </c>
      <c r="M34" s="4">
        <v>220</v>
      </c>
      <c r="P34" s="4" t="s">
        <v>37</v>
      </c>
      <c r="Q34" s="4">
        <v>5.9</v>
      </c>
      <c r="R34" s="4" t="s">
        <v>38</v>
      </c>
      <c r="S34" s="4" t="s">
        <v>196</v>
      </c>
      <c r="U34" s="5" t="s">
        <v>197</v>
      </c>
      <c r="V34" s="5" t="s">
        <v>198</v>
      </c>
      <c r="W34" s="4" t="s">
        <v>199</v>
      </c>
      <c r="X34" s="4" t="s">
        <v>200</v>
      </c>
      <c r="Y34" s="4">
        <f t="shared" si="0"/>
        <v>12</v>
      </c>
      <c r="Z34" s="4">
        <f t="shared" si="1"/>
        <v>18.333333333333332</v>
      </c>
      <c r="AA34" s="4" t="str">
        <f t="shared" si="2"/>
        <v>Y</v>
      </c>
    </row>
    <row r="35" spans="1:27" s="4" customFormat="1" ht="48" x14ac:dyDescent="0.2">
      <c r="A35" s="3" t="s">
        <v>188</v>
      </c>
      <c r="B35" s="4" t="s">
        <v>189</v>
      </c>
      <c r="C35" s="4" t="s">
        <v>190</v>
      </c>
      <c r="D35" s="4" t="s">
        <v>191</v>
      </c>
      <c r="E35" s="4" t="s">
        <v>122</v>
      </c>
      <c r="F35" s="4">
        <v>12</v>
      </c>
      <c r="G35" s="4" t="s">
        <v>192</v>
      </c>
      <c r="H35" s="4" t="s">
        <v>193</v>
      </c>
      <c r="I35" s="4" t="s">
        <v>34</v>
      </c>
      <c r="J35" s="4" t="s">
        <v>194</v>
      </c>
      <c r="K35" s="4" t="s">
        <v>194</v>
      </c>
      <c r="L35" s="4" t="s">
        <v>201</v>
      </c>
      <c r="M35" s="4">
        <v>280</v>
      </c>
      <c r="P35" s="4" t="s">
        <v>37</v>
      </c>
      <c r="Q35" s="4">
        <v>5.9</v>
      </c>
      <c r="R35" s="4" t="s">
        <v>38</v>
      </c>
      <c r="S35" s="4" t="s">
        <v>196</v>
      </c>
      <c r="U35" s="5" t="s">
        <v>197</v>
      </c>
      <c r="V35" s="5" t="s">
        <v>198</v>
      </c>
      <c r="W35" s="4" t="s">
        <v>199</v>
      </c>
      <c r="X35" s="4" t="s">
        <v>200</v>
      </c>
      <c r="Y35" s="4">
        <f t="shared" si="0"/>
        <v>12</v>
      </c>
      <c r="Z35" s="4">
        <f t="shared" si="1"/>
        <v>23.333333333333332</v>
      </c>
      <c r="AA35" s="4" t="str">
        <f t="shared" si="2"/>
        <v>Y</v>
      </c>
    </row>
    <row r="36" spans="1:27" s="4" customFormat="1" ht="48" x14ac:dyDescent="0.2">
      <c r="A36" s="3" t="s">
        <v>188</v>
      </c>
      <c r="B36" s="4" t="s">
        <v>189</v>
      </c>
      <c r="C36" s="4" t="s">
        <v>190</v>
      </c>
      <c r="D36" s="4" t="s">
        <v>191</v>
      </c>
      <c r="E36" s="4" t="s">
        <v>122</v>
      </c>
      <c r="F36" s="4">
        <v>12</v>
      </c>
      <c r="G36" s="4" t="s">
        <v>192</v>
      </c>
      <c r="H36" s="4" t="s">
        <v>193</v>
      </c>
      <c r="I36" s="4" t="s">
        <v>34</v>
      </c>
      <c r="J36" s="4" t="s">
        <v>194</v>
      </c>
      <c r="K36" s="4" t="s">
        <v>194</v>
      </c>
      <c r="L36" s="4" t="s">
        <v>135</v>
      </c>
      <c r="M36" s="4">
        <v>140</v>
      </c>
      <c r="P36" s="4" t="s">
        <v>37</v>
      </c>
      <c r="Q36" s="4">
        <v>2.21</v>
      </c>
      <c r="R36" s="4" t="s">
        <v>38</v>
      </c>
      <c r="S36" s="4" t="s">
        <v>196</v>
      </c>
      <c r="U36" s="5" t="s">
        <v>197</v>
      </c>
      <c r="V36" s="5" t="s">
        <v>198</v>
      </c>
      <c r="W36" s="4" t="s">
        <v>199</v>
      </c>
      <c r="X36" s="4" t="s">
        <v>200</v>
      </c>
      <c r="Y36" s="4">
        <f t="shared" si="0"/>
        <v>12</v>
      </c>
      <c r="Z36" s="4">
        <f t="shared" si="1"/>
        <v>11.666666666666666</v>
      </c>
      <c r="AA36" s="4" t="str">
        <f t="shared" si="2"/>
        <v>Y</v>
      </c>
    </row>
    <row r="37" spans="1:27" s="4" customFormat="1" ht="48" x14ac:dyDescent="0.2">
      <c r="A37" s="3" t="s">
        <v>188</v>
      </c>
      <c r="B37" s="4" t="s">
        <v>189</v>
      </c>
      <c r="C37" s="4" t="s">
        <v>190</v>
      </c>
      <c r="D37" s="4" t="s">
        <v>191</v>
      </c>
      <c r="E37" s="4" t="s">
        <v>122</v>
      </c>
      <c r="F37" s="4">
        <v>12</v>
      </c>
      <c r="G37" s="4" t="s">
        <v>192</v>
      </c>
      <c r="H37" s="4" t="s">
        <v>193</v>
      </c>
      <c r="I37" s="4" t="s">
        <v>34</v>
      </c>
      <c r="J37" s="4" t="s">
        <v>194</v>
      </c>
      <c r="K37" s="4" t="s">
        <v>194</v>
      </c>
      <c r="L37" s="4" t="s">
        <v>202</v>
      </c>
      <c r="M37" s="4">
        <v>140</v>
      </c>
      <c r="P37" s="4" t="s">
        <v>37</v>
      </c>
      <c r="Q37" s="4">
        <v>5.9</v>
      </c>
      <c r="R37" s="4" t="s">
        <v>38</v>
      </c>
      <c r="S37" s="4" t="s">
        <v>196</v>
      </c>
      <c r="U37" s="5" t="s">
        <v>197</v>
      </c>
      <c r="V37" s="5" t="s">
        <v>198</v>
      </c>
      <c r="W37" s="4" t="s">
        <v>199</v>
      </c>
      <c r="X37" s="4" t="s">
        <v>200</v>
      </c>
      <c r="Y37" s="4">
        <f t="shared" si="0"/>
        <v>12</v>
      </c>
      <c r="Z37" s="4">
        <f t="shared" si="1"/>
        <v>11.666666666666666</v>
      </c>
      <c r="AA37" s="4" t="str">
        <f t="shared" si="2"/>
        <v>Y</v>
      </c>
    </row>
    <row r="38" spans="1:27" s="4" customFormat="1" ht="48" x14ac:dyDescent="0.2">
      <c r="A38" s="3" t="s">
        <v>203</v>
      </c>
      <c r="B38" s="4" t="s">
        <v>159</v>
      </c>
      <c r="C38" s="4" t="s">
        <v>160</v>
      </c>
      <c r="D38" s="4" t="s">
        <v>161</v>
      </c>
      <c r="E38" s="4" t="s">
        <v>162</v>
      </c>
      <c r="F38" s="4">
        <v>6</v>
      </c>
      <c r="G38" s="4" t="s">
        <v>204</v>
      </c>
      <c r="H38" s="4" t="s">
        <v>205</v>
      </c>
      <c r="I38" s="4" t="s">
        <v>34</v>
      </c>
      <c r="J38" s="4" t="s">
        <v>51</v>
      </c>
      <c r="K38" s="4" t="s">
        <v>52</v>
      </c>
      <c r="L38" s="4" t="s">
        <v>74</v>
      </c>
      <c r="M38" s="4">
        <v>0.1</v>
      </c>
      <c r="P38" s="4" t="s">
        <v>37</v>
      </c>
      <c r="Q38" s="4">
        <v>0</v>
      </c>
      <c r="R38" s="4" t="s">
        <v>54</v>
      </c>
      <c r="S38" s="4" t="s">
        <v>165</v>
      </c>
      <c r="U38" s="5" t="s">
        <v>166</v>
      </c>
      <c r="V38" s="5" t="s">
        <v>186</v>
      </c>
      <c r="W38" s="4" t="s">
        <v>58</v>
      </c>
      <c r="X38" s="4" t="s">
        <v>206</v>
      </c>
      <c r="Y38" s="4">
        <f t="shared" si="0"/>
        <v>11.499999999941792</v>
      </c>
      <c r="Z38" s="4">
        <f t="shared" si="1"/>
        <v>8.695652173957057E-3</v>
      </c>
      <c r="AA38" s="4" t="str">
        <f t="shared" si="2"/>
        <v>Y</v>
      </c>
    </row>
    <row r="39" spans="1:27" s="4" customFormat="1" ht="48" x14ac:dyDescent="0.2">
      <c r="A39" s="3" t="s">
        <v>203</v>
      </c>
      <c r="B39" s="4" t="s">
        <v>159</v>
      </c>
      <c r="C39" s="4" t="s">
        <v>160</v>
      </c>
      <c r="D39" s="4" t="s">
        <v>161</v>
      </c>
      <c r="E39" s="4" t="s">
        <v>162</v>
      </c>
      <c r="F39" s="4">
        <v>6</v>
      </c>
      <c r="G39" s="4" t="s">
        <v>204</v>
      </c>
      <c r="H39" s="4" t="s">
        <v>205</v>
      </c>
      <c r="I39" s="4" t="s">
        <v>34</v>
      </c>
      <c r="J39" s="4" t="s">
        <v>51</v>
      </c>
      <c r="K39" s="4" t="s">
        <v>52</v>
      </c>
      <c r="L39" s="4" t="s">
        <v>53</v>
      </c>
      <c r="M39" s="4">
        <v>6963</v>
      </c>
      <c r="P39" s="4" t="s">
        <v>37</v>
      </c>
      <c r="Q39" s="4">
        <v>0</v>
      </c>
      <c r="R39" s="4" t="s">
        <v>54</v>
      </c>
      <c r="S39" s="4" t="s">
        <v>165</v>
      </c>
      <c r="U39" s="5" t="s">
        <v>166</v>
      </c>
      <c r="V39" s="5" t="s">
        <v>186</v>
      </c>
      <c r="W39" s="4" t="s">
        <v>58</v>
      </c>
      <c r="X39" s="4" t="s">
        <v>206</v>
      </c>
      <c r="Y39" s="4">
        <f t="shared" si="0"/>
        <v>11.499999999941792</v>
      </c>
      <c r="Z39" s="4">
        <f t="shared" si="1"/>
        <v>605.4782608726299</v>
      </c>
      <c r="AA39" s="4" t="str">
        <f t="shared" si="2"/>
        <v>Y</v>
      </c>
    </row>
    <row r="40" spans="1:27" s="7" customFormat="1" ht="32" x14ac:dyDescent="0.2">
      <c r="A40" s="6" t="s">
        <v>207</v>
      </c>
      <c r="B40" s="7" t="s">
        <v>208</v>
      </c>
      <c r="C40" s="7" t="s">
        <v>209</v>
      </c>
      <c r="D40" s="7" t="s">
        <v>210</v>
      </c>
      <c r="E40" s="7" t="s">
        <v>211</v>
      </c>
      <c r="F40" s="7">
        <v>7</v>
      </c>
      <c r="G40" s="7" t="s">
        <v>212</v>
      </c>
      <c r="H40" s="7" t="s">
        <v>213</v>
      </c>
      <c r="I40" s="7" t="s">
        <v>34</v>
      </c>
      <c r="J40" s="7" t="s">
        <v>214</v>
      </c>
      <c r="K40" s="7" t="s">
        <v>215</v>
      </c>
      <c r="L40" s="7" t="s">
        <v>133</v>
      </c>
      <c r="M40" s="7">
        <v>5671</v>
      </c>
      <c r="P40" s="7" t="s">
        <v>37</v>
      </c>
      <c r="Q40" s="7">
        <v>0</v>
      </c>
      <c r="R40" s="7" t="s">
        <v>54</v>
      </c>
      <c r="S40" s="7" t="s">
        <v>216</v>
      </c>
      <c r="U40" s="8" t="s">
        <v>217</v>
      </c>
      <c r="V40" s="8" t="s">
        <v>218</v>
      </c>
      <c r="W40" s="7" t="s">
        <v>219</v>
      </c>
      <c r="X40" s="7" t="s">
        <v>220</v>
      </c>
      <c r="Y40" s="7">
        <f t="shared" si="0"/>
        <v>1.966666666790843</v>
      </c>
      <c r="Z40" s="7">
        <f t="shared" si="1"/>
        <v>2883.5593218518288</v>
      </c>
      <c r="AA40" s="7" t="str">
        <f t="shared" si="2"/>
        <v>Y</v>
      </c>
    </row>
    <row r="41" spans="1:27" s="7" customFormat="1" ht="32" x14ac:dyDescent="0.2">
      <c r="A41" s="6" t="s">
        <v>207</v>
      </c>
      <c r="B41" s="7" t="s">
        <v>208</v>
      </c>
      <c r="C41" s="7" t="s">
        <v>209</v>
      </c>
      <c r="D41" s="7" t="s">
        <v>210</v>
      </c>
      <c r="E41" s="7" t="s">
        <v>211</v>
      </c>
      <c r="F41" s="7">
        <v>7</v>
      </c>
      <c r="G41" s="7" t="s">
        <v>212</v>
      </c>
      <c r="H41" s="7" t="s">
        <v>213</v>
      </c>
      <c r="I41" s="7" t="s">
        <v>34</v>
      </c>
      <c r="J41" s="7" t="s">
        <v>214</v>
      </c>
      <c r="K41" s="7" t="s">
        <v>215</v>
      </c>
      <c r="L41" s="7" t="s">
        <v>53</v>
      </c>
      <c r="M41" s="7">
        <v>2.2599999999999998</v>
      </c>
      <c r="P41" s="7" t="s">
        <v>37</v>
      </c>
      <c r="Q41" s="7">
        <v>0</v>
      </c>
      <c r="R41" s="7" t="s">
        <v>54</v>
      </c>
      <c r="S41" s="7" t="s">
        <v>216</v>
      </c>
      <c r="U41" s="8" t="s">
        <v>217</v>
      </c>
      <c r="V41" s="8" t="s">
        <v>218</v>
      </c>
      <c r="W41" s="7" t="s">
        <v>219</v>
      </c>
      <c r="X41" s="7" t="s">
        <v>220</v>
      </c>
      <c r="Y41" s="7">
        <f t="shared" si="0"/>
        <v>1.966666666790843</v>
      </c>
      <c r="Z41" s="7">
        <f t="shared" si="1"/>
        <v>1.1491525423003233</v>
      </c>
      <c r="AA41" s="7" t="str">
        <f t="shared" si="2"/>
        <v>Y</v>
      </c>
    </row>
    <row r="42" spans="1:27" s="7" customFormat="1" ht="32" x14ac:dyDescent="0.2">
      <c r="A42" s="6" t="s">
        <v>207</v>
      </c>
      <c r="B42" s="7" t="s">
        <v>208</v>
      </c>
      <c r="C42" s="7" t="s">
        <v>209</v>
      </c>
      <c r="D42" s="7" t="s">
        <v>210</v>
      </c>
      <c r="E42" s="7" t="s">
        <v>211</v>
      </c>
      <c r="F42" s="7">
        <v>7</v>
      </c>
      <c r="G42" s="7" t="s">
        <v>212</v>
      </c>
      <c r="H42" s="7" t="s">
        <v>213</v>
      </c>
      <c r="I42" s="7" t="s">
        <v>34</v>
      </c>
      <c r="J42" s="7" t="s">
        <v>214</v>
      </c>
      <c r="K42" s="7" t="s">
        <v>215</v>
      </c>
      <c r="L42" s="7" t="s">
        <v>221</v>
      </c>
      <c r="M42" s="7">
        <v>661.41</v>
      </c>
      <c r="P42" s="7" t="s">
        <v>37</v>
      </c>
      <c r="Q42" s="7">
        <v>0</v>
      </c>
      <c r="R42" s="7" t="s">
        <v>54</v>
      </c>
      <c r="S42" s="7" t="s">
        <v>216</v>
      </c>
      <c r="U42" s="8" t="s">
        <v>217</v>
      </c>
      <c r="V42" s="8" t="s">
        <v>218</v>
      </c>
      <c r="W42" s="7" t="s">
        <v>219</v>
      </c>
      <c r="X42" s="7" t="s">
        <v>220</v>
      </c>
      <c r="Y42" s="7">
        <f t="shared" si="0"/>
        <v>1.966666666790843</v>
      </c>
      <c r="Z42" s="7">
        <f t="shared" si="1"/>
        <v>336.31016947029059</v>
      </c>
      <c r="AA42" s="7" t="str">
        <f t="shared" si="2"/>
        <v>Y</v>
      </c>
    </row>
    <row r="43" spans="1:27" ht="80" x14ac:dyDescent="0.2">
      <c r="A43" s="1" t="s">
        <v>466</v>
      </c>
      <c r="B43" t="s">
        <v>467</v>
      </c>
      <c r="C43" t="s">
        <v>468</v>
      </c>
      <c r="D43" t="s">
        <v>469</v>
      </c>
      <c r="E43" t="s">
        <v>31</v>
      </c>
      <c r="F43">
        <v>7</v>
      </c>
      <c r="G43" t="s">
        <v>470</v>
      </c>
      <c r="H43" t="s">
        <v>471</v>
      </c>
      <c r="I43" t="s">
        <v>34</v>
      </c>
      <c r="J43" t="s">
        <v>472</v>
      </c>
      <c r="K43" t="s">
        <v>473</v>
      </c>
      <c r="L43" t="s">
        <v>133</v>
      </c>
      <c r="M43">
        <v>420.99400000000003</v>
      </c>
      <c r="P43" t="s">
        <v>37</v>
      </c>
      <c r="Q43">
        <v>0</v>
      </c>
      <c r="R43" t="s">
        <v>54</v>
      </c>
      <c r="S43" t="s">
        <v>474</v>
      </c>
      <c r="U43" s="2" t="s">
        <v>475</v>
      </c>
      <c r="V43" s="2" t="s">
        <v>476</v>
      </c>
      <c r="W43" t="s">
        <v>477</v>
      </c>
      <c r="X43" t="s">
        <v>478</v>
      </c>
      <c r="Y43">
        <f t="shared" si="0"/>
        <v>8.1333333333022892</v>
      </c>
      <c r="Z43">
        <f t="shared" si="1"/>
        <v>51.761557377246753</v>
      </c>
      <c r="AA43" t="str">
        <f t="shared" si="2"/>
        <v>Y</v>
      </c>
    </row>
    <row r="44" spans="1:27" ht="80" x14ac:dyDescent="0.2">
      <c r="A44" s="1" t="s">
        <v>466</v>
      </c>
      <c r="B44" t="s">
        <v>467</v>
      </c>
      <c r="C44" t="s">
        <v>468</v>
      </c>
      <c r="D44" t="s">
        <v>469</v>
      </c>
      <c r="E44" t="s">
        <v>31</v>
      </c>
      <c r="F44">
        <v>7</v>
      </c>
      <c r="G44" t="s">
        <v>470</v>
      </c>
      <c r="H44" t="s">
        <v>471</v>
      </c>
      <c r="I44" t="s">
        <v>34</v>
      </c>
      <c r="J44" t="s">
        <v>472</v>
      </c>
      <c r="K44" t="s">
        <v>473</v>
      </c>
      <c r="L44" t="s">
        <v>360</v>
      </c>
      <c r="M44">
        <v>16.733000000000001</v>
      </c>
      <c r="P44" t="s">
        <v>37</v>
      </c>
      <c r="Q44">
        <v>0</v>
      </c>
      <c r="R44" t="s">
        <v>54</v>
      </c>
      <c r="S44" t="s">
        <v>474</v>
      </c>
      <c r="U44" s="2" t="s">
        <v>475</v>
      </c>
      <c r="V44" s="2" t="s">
        <v>476</v>
      </c>
      <c r="W44" t="s">
        <v>477</v>
      </c>
      <c r="X44" t="s">
        <v>478</v>
      </c>
      <c r="Y44">
        <f t="shared" si="0"/>
        <v>8.1333333333022892</v>
      </c>
      <c r="Z44">
        <f t="shared" si="1"/>
        <v>2.0573360655816231</v>
      </c>
      <c r="AA44" t="str">
        <f t="shared" si="2"/>
        <v>Y</v>
      </c>
    </row>
    <row r="45" spans="1:27" ht="80" x14ac:dyDescent="0.2">
      <c r="A45" s="1" t="s">
        <v>466</v>
      </c>
      <c r="B45" t="s">
        <v>467</v>
      </c>
      <c r="C45" t="s">
        <v>468</v>
      </c>
      <c r="D45" t="s">
        <v>469</v>
      </c>
      <c r="E45" t="s">
        <v>31</v>
      </c>
      <c r="F45">
        <v>7</v>
      </c>
      <c r="G45" t="s">
        <v>470</v>
      </c>
      <c r="H45" t="s">
        <v>471</v>
      </c>
      <c r="I45" t="s">
        <v>34</v>
      </c>
      <c r="J45" t="s">
        <v>472</v>
      </c>
      <c r="K45" t="s">
        <v>473</v>
      </c>
      <c r="L45" t="s">
        <v>285</v>
      </c>
      <c r="M45">
        <v>105.708</v>
      </c>
      <c r="P45" t="s">
        <v>37</v>
      </c>
      <c r="Q45">
        <v>0</v>
      </c>
      <c r="R45" t="s">
        <v>54</v>
      </c>
      <c r="S45" t="s">
        <v>474</v>
      </c>
      <c r="U45" s="2" t="s">
        <v>475</v>
      </c>
      <c r="V45" s="2" t="s">
        <v>476</v>
      </c>
      <c r="W45" t="s">
        <v>477</v>
      </c>
      <c r="X45" t="s">
        <v>478</v>
      </c>
      <c r="Y45">
        <f t="shared" si="0"/>
        <v>8.1333333333022892</v>
      </c>
      <c r="Z45">
        <f t="shared" si="1"/>
        <v>12.996885245951248</v>
      </c>
      <c r="AA45" t="str">
        <f t="shared" si="2"/>
        <v>Y</v>
      </c>
    </row>
    <row r="46" spans="1:27" ht="80" x14ac:dyDescent="0.2">
      <c r="A46" s="1" t="s">
        <v>466</v>
      </c>
      <c r="B46" t="s">
        <v>467</v>
      </c>
      <c r="C46" t="s">
        <v>468</v>
      </c>
      <c r="D46" t="s">
        <v>469</v>
      </c>
      <c r="E46" t="s">
        <v>31</v>
      </c>
      <c r="F46">
        <v>7</v>
      </c>
      <c r="G46" t="s">
        <v>470</v>
      </c>
      <c r="H46" t="s">
        <v>471</v>
      </c>
      <c r="I46" t="s">
        <v>34</v>
      </c>
      <c r="J46" t="s">
        <v>472</v>
      </c>
      <c r="K46" t="s">
        <v>473</v>
      </c>
      <c r="L46" t="s">
        <v>36</v>
      </c>
      <c r="M46">
        <v>1541.212</v>
      </c>
      <c r="P46" t="s">
        <v>37</v>
      </c>
      <c r="Q46">
        <v>0</v>
      </c>
      <c r="R46" t="s">
        <v>54</v>
      </c>
      <c r="S46" t="s">
        <v>474</v>
      </c>
      <c r="U46" s="2" t="s">
        <v>475</v>
      </c>
      <c r="V46" s="2" t="s">
        <v>476</v>
      </c>
      <c r="W46" t="s">
        <v>477</v>
      </c>
      <c r="X46" t="s">
        <v>478</v>
      </c>
      <c r="Y46">
        <f t="shared" si="0"/>
        <v>8.1333333333022892</v>
      </c>
      <c r="Z46">
        <f t="shared" si="1"/>
        <v>189.49327868924786</v>
      </c>
      <c r="AA46" t="str">
        <f t="shared" si="2"/>
        <v>Y</v>
      </c>
    </row>
    <row r="47" spans="1:27" ht="80" x14ac:dyDescent="0.2">
      <c r="A47" s="1" t="s">
        <v>466</v>
      </c>
      <c r="B47" t="s">
        <v>467</v>
      </c>
      <c r="C47" t="s">
        <v>468</v>
      </c>
      <c r="D47" t="s">
        <v>469</v>
      </c>
      <c r="E47" t="s">
        <v>31</v>
      </c>
      <c r="F47">
        <v>7</v>
      </c>
      <c r="G47" t="s">
        <v>470</v>
      </c>
      <c r="H47" t="s">
        <v>471</v>
      </c>
      <c r="I47" t="s">
        <v>34</v>
      </c>
      <c r="J47" t="s">
        <v>472</v>
      </c>
      <c r="K47" t="s">
        <v>473</v>
      </c>
      <c r="L47" t="s">
        <v>479</v>
      </c>
      <c r="M47">
        <v>254.89500000000001</v>
      </c>
      <c r="P47" t="s">
        <v>37</v>
      </c>
      <c r="Q47">
        <v>0</v>
      </c>
      <c r="R47" t="s">
        <v>54</v>
      </c>
      <c r="S47" t="s">
        <v>474</v>
      </c>
      <c r="U47" s="2" t="s">
        <v>475</v>
      </c>
      <c r="V47" s="2" t="s">
        <v>476</v>
      </c>
      <c r="W47" t="s">
        <v>477</v>
      </c>
      <c r="X47" t="s">
        <v>478</v>
      </c>
      <c r="Y47">
        <f t="shared" si="0"/>
        <v>8.1333333333022892</v>
      </c>
      <c r="Z47">
        <f t="shared" si="1"/>
        <v>31.339549180447491</v>
      </c>
      <c r="AA47" t="str">
        <f t="shared" si="2"/>
        <v>Y</v>
      </c>
    </row>
    <row r="48" spans="1:27" s="7" customFormat="1" ht="64" x14ac:dyDescent="0.2">
      <c r="A48" s="6" t="s">
        <v>222</v>
      </c>
      <c r="B48" s="7" t="s">
        <v>223</v>
      </c>
      <c r="C48" s="7" t="s">
        <v>224</v>
      </c>
      <c r="D48" s="7" t="s">
        <v>225</v>
      </c>
      <c r="E48" s="7" t="s">
        <v>48</v>
      </c>
      <c r="F48" s="7">
        <v>7</v>
      </c>
      <c r="G48" s="7" t="s">
        <v>226</v>
      </c>
      <c r="H48" s="7" t="s">
        <v>227</v>
      </c>
      <c r="I48" s="7" t="s">
        <v>34</v>
      </c>
      <c r="J48" s="7" t="s">
        <v>228</v>
      </c>
      <c r="K48" s="7" t="s">
        <v>229</v>
      </c>
      <c r="L48" s="7" t="s">
        <v>133</v>
      </c>
      <c r="M48" s="7">
        <v>13102.49</v>
      </c>
      <c r="P48" s="7" t="s">
        <v>37</v>
      </c>
      <c r="Q48" s="7">
        <v>0</v>
      </c>
      <c r="R48" s="7" t="s">
        <v>54</v>
      </c>
      <c r="S48" s="7" t="s">
        <v>230</v>
      </c>
      <c r="U48" s="8" t="s">
        <v>231</v>
      </c>
      <c r="V48" s="8" t="s">
        <v>232</v>
      </c>
      <c r="W48" s="7" t="s">
        <v>233</v>
      </c>
      <c r="X48" s="7" t="s">
        <v>234</v>
      </c>
      <c r="Y48" s="7">
        <f t="shared" si="0"/>
        <v>17.516666666662786</v>
      </c>
      <c r="Z48" s="7">
        <f t="shared" si="1"/>
        <v>748.00133206486601</v>
      </c>
      <c r="AA48" s="7" t="str">
        <f t="shared" si="2"/>
        <v>Y</v>
      </c>
    </row>
    <row r="49" spans="1:27" s="7" customFormat="1" ht="64" x14ac:dyDescent="0.2">
      <c r="A49" s="6" t="s">
        <v>222</v>
      </c>
      <c r="B49" s="7" t="s">
        <v>223</v>
      </c>
      <c r="C49" s="7" t="s">
        <v>224</v>
      </c>
      <c r="D49" s="7" t="s">
        <v>225</v>
      </c>
      <c r="E49" s="7" t="s">
        <v>48</v>
      </c>
      <c r="F49" s="7">
        <v>7</v>
      </c>
      <c r="G49" s="7" t="s">
        <v>226</v>
      </c>
      <c r="H49" s="7" t="s">
        <v>227</v>
      </c>
      <c r="I49" s="7" t="s">
        <v>34</v>
      </c>
      <c r="J49" s="7" t="s">
        <v>228</v>
      </c>
      <c r="K49" s="7" t="s">
        <v>229</v>
      </c>
      <c r="L49" s="7" t="s">
        <v>53</v>
      </c>
      <c r="M49" s="7">
        <v>32.64</v>
      </c>
      <c r="P49" s="7" t="s">
        <v>37</v>
      </c>
      <c r="Q49" s="7">
        <v>0</v>
      </c>
      <c r="R49" s="7" t="s">
        <v>54</v>
      </c>
      <c r="S49" s="7" t="s">
        <v>230</v>
      </c>
      <c r="U49" s="8" t="s">
        <v>231</v>
      </c>
      <c r="V49" s="8" t="s">
        <v>232</v>
      </c>
      <c r="W49" s="7" t="s">
        <v>233</v>
      </c>
      <c r="X49" s="7" t="s">
        <v>234</v>
      </c>
      <c r="Y49" s="7">
        <f t="shared" si="0"/>
        <v>17.516666666662786</v>
      </c>
      <c r="Z49" s="7">
        <f t="shared" si="1"/>
        <v>1.8633682207425633</v>
      </c>
      <c r="AA49" s="7" t="str">
        <f t="shared" si="2"/>
        <v>Y</v>
      </c>
    </row>
    <row r="50" spans="1:27" s="7" customFormat="1" ht="64" x14ac:dyDescent="0.2">
      <c r="A50" s="6" t="s">
        <v>222</v>
      </c>
      <c r="B50" s="7" t="s">
        <v>223</v>
      </c>
      <c r="C50" s="7" t="s">
        <v>224</v>
      </c>
      <c r="D50" s="7" t="s">
        <v>225</v>
      </c>
      <c r="E50" s="7" t="s">
        <v>48</v>
      </c>
      <c r="F50" s="7">
        <v>7</v>
      </c>
      <c r="G50" s="7" t="s">
        <v>226</v>
      </c>
      <c r="H50" s="7" t="s">
        <v>227</v>
      </c>
      <c r="I50" s="7" t="s">
        <v>34</v>
      </c>
      <c r="J50" s="7" t="s">
        <v>228</v>
      </c>
      <c r="K50" s="7" t="s">
        <v>229</v>
      </c>
      <c r="L50" s="7" t="s">
        <v>221</v>
      </c>
      <c r="M50" s="7">
        <v>6563.14</v>
      </c>
      <c r="P50" s="7" t="s">
        <v>37</v>
      </c>
      <c r="Q50" s="7">
        <v>0</v>
      </c>
      <c r="R50" s="7" t="s">
        <v>54</v>
      </c>
      <c r="S50" s="7" t="s">
        <v>230</v>
      </c>
      <c r="U50" s="8" t="s">
        <v>231</v>
      </c>
      <c r="V50" s="8" t="s">
        <v>232</v>
      </c>
      <c r="W50" s="7" t="s">
        <v>233</v>
      </c>
      <c r="X50" s="7" t="s">
        <v>234</v>
      </c>
      <c r="Y50" s="7">
        <f t="shared" si="0"/>
        <v>17.516666666662786</v>
      </c>
      <c r="Z50" s="7">
        <f t="shared" si="1"/>
        <v>374.67973358714295</v>
      </c>
      <c r="AA50" s="7" t="str">
        <f t="shared" si="2"/>
        <v>Y</v>
      </c>
    </row>
    <row r="51" spans="1:27" ht="16" x14ac:dyDescent="0.2">
      <c r="A51" s="1" t="s">
        <v>480</v>
      </c>
      <c r="B51" t="s">
        <v>454</v>
      </c>
      <c r="C51" t="s">
        <v>455</v>
      </c>
      <c r="D51" t="s">
        <v>456</v>
      </c>
      <c r="E51" t="s">
        <v>457</v>
      </c>
      <c r="F51">
        <v>7</v>
      </c>
      <c r="G51" t="s">
        <v>481</v>
      </c>
      <c r="H51" t="s">
        <v>482</v>
      </c>
      <c r="I51" t="s">
        <v>34</v>
      </c>
      <c r="J51" t="s">
        <v>460</v>
      </c>
      <c r="K51" t="s">
        <v>145</v>
      </c>
      <c r="L51" t="s">
        <v>133</v>
      </c>
      <c r="M51">
        <v>396</v>
      </c>
      <c r="P51" t="s">
        <v>37</v>
      </c>
      <c r="Q51">
        <v>0</v>
      </c>
      <c r="R51" t="s">
        <v>54</v>
      </c>
      <c r="S51" t="s">
        <v>461</v>
      </c>
      <c r="U51" s="2" t="s">
        <v>483</v>
      </c>
      <c r="V51" s="2" t="s">
        <v>484</v>
      </c>
      <c r="W51" t="s">
        <v>464</v>
      </c>
      <c r="X51" t="s">
        <v>485</v>
      </c>
      <c r="Y51">
        <f t="shared" si="0"/>
        <v>12</v>
      </c>
      <c r="Z51">
        <f t="shared" si="1"/>
        <v>33</v>
      </c>
      <c r="AA51" t="str">
        <f t="shared" si="2"/>
        <v>Y</v>
      </c>
    </row>
    <row r="52" spans="1:27" ht="16" x14ac:dyDescent="0.2">
      <c r="A52" s="1" t="s">
        <v>480</v>
      </c>
      <c r="B52" t="s">
        <v>454</v>
      </c>
      <c r="C52" t="s">
        <v>455</v>
      </c>
      <c r="D52" t="s">
        <v>456</v>
      </c>
      <c r="E52" t="s">
        <v>457</v>
      </c>
      <c r="F52">
        <v>7</v>
      </c>
      <c r="G52" t="s">
        <v>481</v>
      </c>
      <c r="H52" t="s">
        <v>482</v>
      </c>
      <c r="I52" t="s">
        <v>34</v>
      </c>
      <c r="J52" t="s">
        <v>460</v>
      </c>
      <c r="K52" t="s">
        <v>145</v>
      </c>
      <c r="L52" t="s">
        <v>360</v>
      </c>
      <c r="M52">
        <v>23</v>
      </c>
      <c r="P52" t="s">
        <v>37</v>
      </c>
      <c r="Q52">
        <v>0</v>
      </c>
      <c r="R52" t="s">
        <v>54</v>
      </c>
      <c r="S52" t="s">
        <v>461</v>
      </c>
      <c r="U52" s="2" t="s">
        <v>483</v>
      </c>
      <c r="V52" s="2" t="s">
        <v>484</v>
      </c>
      <c r="W52" t="s">
        <v>464</v>
      </c>
      <c r="X52" t="s">
        <v>485</v>
      </c>
      <c r="Y52">
        <f t="shared" si="0"/>
        <v>12</v>
      </c>
      <c r="Z52">
        <f t="shared" si="1"/>
        <v>1.9166666666666667</v>
      </c>
      <c r="AA52" t="str">
        <f t="shared" si="2"/>
        <v>Y</v>
      </c>
    </row>
    <row r="53" spans="1:27" ht="16" x14ac:dyDescent="0.2">
      <c r="A53" s="1" t="s">
        <v>480</v>
      </c>
      <c r="B53" t="s">
        <v>454</v>
      </c>
      <c r="C53" t="s">
        <v>455</v>
      </c>
      <c r="D53" t="s">
        <v>456</v>
      </c>
      <c r="E53" t="s">
        <v>457</v>
      </c>
      <c r="F53">
        <v>7</v>
      </c>
      <c r="G53" t="s">
        <v>481</v>
      </c>
      <c r="H53" t="s">
        <v>482</v>
      </c>
      <c r="I53" t="s">
        <v>34</v>
      </c>
      <c r="J53" t="s">
        <v>460</v>
      </c>
      <c r="K53" t="s">
        <v>145</v>
      </c>
      <c r="L53" t="s">
        <v>447</v>
      </c>
      <c r="M53">
        <v>183</v>
      </c>
      <c r="P53" t="s">
        <v>37</v>
      </c>
      <c r="Q53">
        <v>0</v>
      </c>
      <c r="R53" t="s">
        <v>54</v>
      </c>
      <c r="S53" t="s">
        <v>461</v>
      </c>
      <c r="U53" s="2" t="s">
        <v>483</v>
      </c>
      <c r="V53" s="2" t="s">
        <v>484</v>
      </c>
      <c r="W53" t="s">
        <v>464</v>
      </c>
      <c r="X53" t="s">
        <v>485</v>
      </c>
      <c r="Y53">
        <f t="shared" si="0"/>
        <v>12</v>
      </c>
      <c r="Z53">
        <f t="shared" si="1"/>
        <v>15.25</v>
      </c>
      <c r="AA53" t="str">
        <f t="shared" si="2"/>
        <v>Y</v>
      </c>
    </row>
    <row r="54" spans="1:27" ht="16" x14ac:dyDescent="0.2">
      <c r="A54" s="1" t="s">
        <v>480</v>
      </c>
      <c r="B54" t="s">
        <v>454</v>
      </c>
      <c r="C54" t="s">
        <v>455</v>
      </c>
      <c r="D54" t="s">
        <v>456</v>
      </c>
      <c r="E54" t="s">
        <v>457</v>
      </c>
      <c r="F54">
        <v>7</v>
      </c>
      <c r="G54" t="s">
        <v>481</v>
      </c>
      <c r="H54" t="s">
        <v>482</v>
      </c>
      <c r="I54" t="s">
        <v>34</v>
      </c>
      <c r="J54" t="s">
        <v>460</v>
      </c>
      <c r="K54" t="s">
        <v>145</v>
      </c>
      <c r="L54" t="s">
        <v>221</v>
      </c>
      <c r="M54">
        <v>46</v>
      </c>
      <c r="P54" t="s">
        <v>37</v>
      </c>
      <c r="Q54">
        <v>0</v>
      </c>
      <c r="R54" t="s">
        <v>54</v>
      </c>
      <c r="S54" t="s">
        <v>461</v>
      </c>
      <c r="U54" s="2" t="s">
        <v>483</v>
      </c>
      <c r="V54" s="2" t="s">
        <v>484</v>
      </c>
      <c r="W54" t="s">
        <v>464</v>
      </c>
      <c r="X54" t="s">
        <v>485</v>
      </c>
      <c r="Y54">
        <f t="shared" si="0"/>
        <v>12</v>
      </c>
      <c r="Z54">
        <f t="shared" si="1"/>
        <v>3.8333333333333335</v>
      </c>
      <c r="AA54" t="str">
        <f t="shared" si="2"/>
        <v>Y</v>
      </c>
    </row>
    <row r="55" spans="1:27" ht="16" x14ac:dyDescent="0.2">
      <c r="A55" s="1" t="s">
        <v>480</v>
      </c>
      <c r="B55" t="s">
        <v>454</v>
      </c>
      <c r="C55" t="s">
        <v>455</v>
      </c>
      <c r="D55" t="s">
        <v>456</v>
      </c>
      <c r="E55" t="s">
        <v>457</v>
      </c>
      <c r="F55">
        <v>7</v>
      </c>
      <c r="G55" t="s">
        <v>481</v>
      </c>
      <c r="H55" t="s">
        <v>482</v>
      </c>
      <c r="I55" t="s">
        <v>34</v>
      </c>
      <c r="J55" t="s">
        <v>460</v>
      </c>
      <c r="K55" t="s">
        <v>145</v>
      </c>
      <c r="L55" t="s">
        <v>36</v>
      </c>
      <c r="M55">
        <v>2163</v>
      </c>
      <c r="P55" t="s">
        <v>37</v>
      </c>
      <c r="Q55">
        <v>0</v>
      </c>
      <c r="R55" t="s">
        <v>54</v>
      </c>
      <c r="S55" t="s">
        <v>461</v>
      </c>
      <c r="U55" s="2" t="s">
        <v>483</v>
      </c>
      <c r="V55" s="2" t="s">
        <v>484</v>
      </c>
      <c r="W55" t="s">
        <v>464</v>
      </c>
      <c r="X55" t="s">
        <v>485</v>
      </c>
      <c r="Y55">
        <f t="shared" si="0"/>
        <v>12</v>
      </c>
      <c r="Z55">
        <f t="shared" si="1"/>
        <v>180.25</v>
      </c>
      <c r="AA55" t="str">
        <f t="shared" si="2"/>
        <v>Y</v>
      </c>
    </row>
    <row r="56" spans="1:27" s="7" customFormat="1" ht="80" x14ac:dyDescent="0.2">
      <c r="A56" s="6" t="s">
        <v>235</v>
      </c>
      <c r="B56" s="7" t="s">
        <v>236</v>
      </c>
      <c r="C56" s="7" t="s">
        <v>237</v>
      </c>
      <c r="D56" s="7" t="s">
        <v>238</v>
      </c>
      <c r="E56" s="7" t="s">
        <v>239</v>
      </c>
      <c r="F56" s="7">
        <v>8</v>
      </c>
      <c r="G56" s="7" t="s">
        <v>240</v>
      </c>
      <c r="H56" s="7" t="s">
        <v>241</v>
      </c>
      <c r="I56" s="7" t="s">
        <v>34</v>
      </c>
      <c r="J56" s="7" t="s">
        <v>242</v>
      </c>
      <c r="K56" s="7" t="s">
        <v>243</v>
      </c>
      <c r="L56" s="7" t="s">
        <v>133</v>
      </c>
      <c r="M56" s="7">
        <v>10373.31</v>
      </c>
      <c r="P56" s="7" t="s">
        <v>37</v>
      </c>
      <c r="Q56" s="7">
        <v>0</v>
      </c>
      <c r="R56" s="7" t="s">
        <v>54</v>
      </c>
      <c r="S56" s="7" t="s">
        <v>244</v>
      </c>
      <c r="U56" s="8" t="s">
        <v>245</v>
      </c>
      <c r="V56" s="8" t="s">
        <v>246</v>
      </c>
      <c r="W56" s="7" t="s">
        <v>247</v>
      </c>
      <c r="X56" s="7" t="s">
        <v>248</v>
      </c>
      <c r="Y56" s="7">
        <f t="shared" si="0"/>
        <v>9.5666666667675599</v>
      </c>
      <c r="Z56" s="7">
        <f t="shared" si="1"/>
        <v>1084.3181184554633</v>
      </c>
      <c r="AA56" s="7" t="str">
        <f t="shared" si="2"/>
        <v>Y</v>
      </c>
    </row>
    <row r="57" spans="1:27" s="7" customFormat="1" ht="80" x14ac:dyDescent="0.2">
      <c r="A57" s="6" t="s">
        <v>235</v>
      </c>
      <c r="B57" s="7" t="s">
        <v>236</v>
      </c>
      <c r="C57" s="7" t="s">
        <v>237</v>
      </c>
      <c r="D57" s="7" t="s">
        <v>238</v>
      </c>
      <c r="E57" s="7" t="s">
        <v>239</v>
      </c>
      <c r="F57" s="7">
        <v>8</v>
      </c>
      <c r="G57" s="7" t="s">
        <v>240</v>
      </c>
      <c r="H57" s="7" t="s">
        <v>241</v>
      </c>
      <c r="I57" s="7" t="s">
        <v>34</v>
      </c>
      <c r="J57" s="7" t="s">
        <v>242</v>
      </c>
      <c r="K57" s="7" t="s">
        <v>243</v>
      </c>
      <c r="L57" s="7" t="s">
        <v>53</v>
      </c>
      <c r="M57" s="7">
        <v>14.74</v>
      </c>
      <c r="P57" s="7" t="s">
        <v>37</v>
      </c>
      <c r="Q57" s="7">
        <v>0</v>
      </c>
      <c r="R57" s="7" t="s">
        <v>54</v>
      </c>
      <c r="S57" s="7" t="s">
        <v>244</v>
      </c>
      <c r="U57" s="8" t="s">
        <v>245</v>
      </c>
      <c r="V57" s="8" t="s">
        <v>246</v>
      </c>
      <c r="W57" s="7" t="s">
        <v>247</v>
      </c>
      <c r="X57" s="7" t="s">
        <v>248</v>
      </c>
      <c r="Y57" s="7">
        <f t="shared" si="0"/>
        <v>9.5666666667675599</v>
      </c>
      <c r="Z57" s="7">
        <f t="shared" si="1"/>
        <v>1.5407665505063988</v>
      </c>
      <c r="AA57" s="7" t="str">
        <f t="shared" si="2"/>
        <v>Y</v>
      </c>
    </row>
    <row r="58" spans="1:27" s="7" customFormat="1" ht="80" x14ac:dyDescent="0.2">
      <c r="A58" s="6" t="s">
        <v>235</v>
      </c>
      <c r="B58" s="7" t="s">
        <v>236</v>
      </c>
      <c r="C58" s="7" t="s">
        <v>237</v>
      </c>
      <c r="D58" s="7" t="s">
        <v>238</v>
      </c>
      <c r="E58" s="7" t="s">
        <v>239</v>
      </c>
      <c r="F58" s="7">
        <v>8</v>
      </c>
      <c r="G58" s="7" t="s">
        <v>240</v>
      </c>
      <c r="H58" s="7" t="s">
        <v>241</v>
      </c>
      <c r="I58" s="7" t="s">
        <v>34</v>
      </c>
      <c r="J58" s="7" t="s">
        <v>242</v>
      </c>
      <c r="K58" s="7" t="s">
        <v>243</v>
      </c>
      <c r="L58" s="7" t="s">
        <v>221</v>
      </c>
      <c r="M58" s="7">
        <v>1209.8399999999999</v>
      </c>
      <c r="P58" s="7" t="s">
        <v>37</v>
      </c>
      <c r="Q58" s="7">
        <v>0</v>
      </c>
      <c r="R58" s="7" t="s">
        <v>54</v>
      </c>
      <c r="S58" s="7" t="s">
        <v>244</v>
      </c>
      <c r="U58" s="8" t="s">
        <v>245</v>
      </c>
      <c r="V58" s="8" t="s">
        <v>246</v>
      </c>
      <c r="W58" s="7" t="s">
        <v>247</v>
      </c>
      <c r="X58" s="7" t="s">
        <v>248</v>
      </c>
      <c r="Y58" s="7">
        <f t="shared" si="0"/>
        <v>9.5666666667675599</v>
      </c>
      <c r="Z58" s="7">
        <f t="shared" si="1"/>
        <v>126.4641114969241</v>
      </c>
      <c r="AA58" s="7" t="str">
        <f t="shared" si="2"/>
        <v>Y</v>
      </c>
    </row>
    <row r="59" spans="1:27" ht="16" x14ac:dyDescent="0.2">
      <c r="A59" s="1" t="s">
        <v>486</v>
      </c>
      <c r="B59" t="s">
        <v>487</v>
      </c>
      <c r="C59" t="s">
        <v>488</v>
      </c>
      <c r="D59" t="s">
        <v>489</v>
      </c>
      <c r="E59" t="s">
        <v>490</v>
      </c>
      <c r="F59">
        <v>2</v>
      </c>
      <c r="G59" t="s">
        <v>491</v>
      </c>
      <c r="H59" t="s">
        <v>492</v>
      </c>
      <c r="I59" t="s">
        <v>34</v>
      </c>
      <c r="J59" t="s">
        <v>493</v>
      </c>
      <c r="K59" t="s">
        <v>494</v>
      </c>
      <c r="L59" t="s">
        <v>36</v>
      </c>
      <c r="M59">
        <v>500</v>
      </c>
      <c r="P59" t="s">
        <v>37</v>
      </c>
      <c r="Q59">
        <v>0</v>
      </c>
      <c r="R59" t="s">
        <v>54</v>
      </c>
      <c r="S59" t="s">
        <v>495</v>
      </c>
      <c r="U59" s="2" t="s">
        <v>54</v>
      </c>
      <c r="V59" s="2" t="s">
        <v>54</v>
      </c>
      <c r="W59" t="s">
        <v>54</v>
      </c>
      <c r="X59" t="s">
        <v>496</v>
      </c>
      <c r="Y59">
        <f t="shared" si="0"/>
        <v>11.466666666674428</v>
      </c>
      <c r="Z59">
        <f t="shared" si="1"/>
        <v>43.604651162761186</v>
      </c>
      <c r="AA59" t="str">
        <f t="shared" si="2"/>
        <v>Y</v>
      </c>
    </row>
    <row r="60" spans="1:27" s="7" customFormat="1" ht="64" x14ac:dyDescent="0.2">
      <c r="A60" s="6" t="s">
        <v>249</v>
      </c>
      <c r="B60" s="7" t="s">
        <v>250</v>
      </c>
      <c r="C60" s="7" t="s">
        <v>251</v>
      </c>
      <c r="D60" s="7" t="s">
        <v>252</v>
      </c>
      <c r="E60" s="7" t="s">
        <v>253</v>
      </c>
      <c r="F60" s="7">
        <v>7</v>
      </c>
      <c r="G60" s="7" t="s">
        <v>254</v>
      </c>
      <c r="H60" s="7" t="s">
        <v>255</v>
      </c>
      <c r="I60" s="7" t="s">
        <v>34</v>
      </c>
      <c r="J60" s="7" t="s">
        <v>256</v>
      </c>
      <c r="K60" s="7" t="s">
        <v>257</v>
      </c>
      <c r="L60" s="7" t="s">
        <v>133</v>
      </c>
      <c r="M60" s="7">
        <v>6144.48</v>
      </c>
      <c r="P60" s="7" t="s">
        <v>37</v>
      </c>
      <c r="Q60" s="7">
        <v>0</v>
      </c>
      <c r="R60" s="7" t="s">
        <v>54</v>
      </c>
      <c r="S60" s="7" t="s">
        <v>258</v>
      </c>
      <c r="U60" s="8" t="s">
        <v>259</v>
      </c>
      <c r="V60" s="8" t="s">
        <v>260</v>
      </c>
      <c r="W60" s="7" t="s">
        <v>261</v>
      </c>
      <c r="X60" s="7" t="s">
        <v>262</v>
      </c>
      <c r="Y60" s="7">
        <f t="shared" si="0"/>
        <v>7.1000000000931323</v>
      </c>
      <c r="Z60" s="7">
        <f t="shared" si="1"/>
        <v>865.41971829850718</v>
      </c>
      <c r="AA60" s="7" t="str">
        <f t="shared" si="2"/>
        <v>Y</v>
      </c>
    </row>
    <row r="61" spans="1:27" s="7" customFormat="1" ht="64" x14ac:dyDescent="0.2">
      <c r="A61" s="6" t="s">
        <v>249</v>
      </c>
      <c r="B61" s="7" t="s">
        <v>250</v>
      </c>
      <c r="C61" s="7" t="s">
        <v>251</v>
      </c>
      <c r="D61" s="7" t="s">
        <v>252</v>
      </c>
      <c r="E61" s="7" t="s">
        <v>253</v>
      </c>
      <c r="F61" s="7">
        <v>7</v>
      </c>
      <c r="G61" s="7" t="s">
        <v>254</v>
      </c>
      <c r="H61" s="7" t="s">
        <v>255</v>
      </c>
      <c r="I61" s="7" t="s">
        <v>34</v>
      </c>
      <c r="J61" s="7" t="s">
        <v>256</v>
      </c>
      <c r="K61" s="7" t="s">
        <v>257</v>
      </c>
      <c r="L61" s="7" t="s">
        <v>53</v>
      </c>
      <c r="M61" s="7">
        <v>29.17</v>
      </c>
      <c r="P61" s="7" t="s">
        <v>37</v>
      </c>
      <c r="Q61" s="7">
        <v>0</v>
      </c>
      <c r="R61" s="7" t="s">
        <v>54</v>
      </c>
      <c r="S61" s="7" t="s">
        <v>258</v>
      </c>
      <c r="U61" s="8" t="s">
        <v>259</v>
      </c>
      <c r="V61" s="8" t="s">
        <v>260</v>
      </c>
      <c r="W61" s="7" t="s">
        <v>261</v>
      </c>
      <c r="X61" s="7" t="s">
        <v>262</v>
      </c>
      <c r="Y61" s="7">
        <f t="shared" si="0"/>
        <v>7.1000000000931323</v>
      </c>
      <c r="Z61" s="7">
        <f t="shared" si="1"/>
        <v>4.1084507041714611</v>
      </c>
      <c r="AA61" s="7" t="str">
        <f t="shared" si="2"/>
        <v>Y</v>
      </c>
    </row>
    <row r="62" spans="1:27" s="7" customFormat="1" ht="64" x14ac:dyDescent="0.2">
      <c r="A62" s="6" t="s">
        <v>249</v>
      </c>
      <c r="B62" s="7" t="s">
        <v>250</v>
      </c>
      <c r="C62" s="7" t="s">
        <v>251</v>
      </c>
      <c r="D62" s="7" t="s">
        <v>252</v>
      </c>
      <c r="E62" s="7" t="s">
        <v>253</v>
      </c>
      <c r="F62" s="7">
        <v>7</v>
      </c>
      <c r="G62" s="7" t="s">
        <v>254</v>
      </c>
      <c r="H62" s="7" t="s">
        <v>255</v>
      </c>
      <c r="I62" s="7" t="s">
        <v>34</v>
      </c>
      <c r="J62" s="7" t="s">
        <v>256</v>
      </c>
      <c r="K62" s="7" t="s">
        <v>257</v>
      </c>
      <c r="L62" s="7" t="s">
        <v>221</v>
      </c>
      <c r="M62" s="7">
        <v>716.63</v>
      </c>
      <c r="P62" s="7" t="s">
        <v>37</v>
      </c>
      <c r="Q62" s="7">
        <v>0</v>
      </c>
      <c r="R62" s="7" t="s">
        <v>54</v>
      </c>
      <c r="S62" s="7" t="s">
        <v>258</v>
      </c>
      <c r="U62" s="8" t="s">
        <v>259</v>
      </c>
      <c r="V62" s="8" t="s">
        <v>260</v>
      </c>
      <c r="W62" s="7" t="s">
        <v>261</v>
      </c>
      <c r="X62" s="7" t="s">
        <v>262</v>
      </c>
      <c r="Y62" s="7">
        <f t="shared" si="0"/>
        <v>7.1000000000931323</v>
      </c>
      <c r="Z62" s="7">
        <f t="shared" si="1"/>
        <v>100.93380281557744</v>
      </c>
      <c r="AA62" s="7" t="str">
        <f t="shared" si="2"/>
        <v>Y</v>
      </c>
    </row>
    <row r="63" spans="1:27" s="7" customFormat="1" ht="64" x14ac:dyDescent="0.2">
      <c r="A63" s="6" t="s">
        <v>249</v>
      </c>
      <c r="B63" s="7" t="s">
        <v>250</v>
      </c>
      <c r="C63" s="7" t="s">
        <v>251</v>
      </c>
      <c r="D63" s="7" t="s">
        <v>252</v>
      </c>
      <c r="E63" s="7" t="s">
        <v>253</v>
      </c>
      <c r="F63" s="7">
        <v>7</v>
      </c>
      <c r="G63" s="7" t="s">
        <v>254</v>
      </c>
      <c r="H63" s="7" t="s">
        <v>255</v>
      </c>
      <c r="I63" s="7" t="s">
        <v>34</v>
      </c>
      <c r="J63" s="7" t="s">
        <v>256</v>
      </c>
      <c r="K63" s="7" t="s">
        <v>257</v>
      </c>
      <c r="L63" s="7" t="s">
        <v>133</v>
      </c>
      <c r="M63" s="7">
        <v>1718.09</v>
      </c>
      <c r="P63" s="7" t="s">
        <v>37</v>
      </c>
      <c r="Q63" s="7">
        <v>0</v>
      </c>
      <c r="R63" s="7" t="s">
        <v>54</v>
      </c>
      <c r="S63" s="7" t="s">
        <v>258</v>
      </c>
      <c r="U63" s="8" t="s">
        <v>259</v>
      </c>
      <c r="V63" s="8" t="s">
        <v>260</v>
      </c>
      <c r="W63" s="7" t="s">
        <v>261</v>
      </c>
      <c r="X63" s="7" t="s">
        <v>262</v>
      </c>
      <c r="Y63" s="7">
        <f t="shared" si="0"/>
        <v>7.1000000000931323</v>
      </c>
      <c r="Z63" s="7">
        <f t="shared" si="1"/>
        <v>241.98450703907935</v>
      </c>
      <c r="AA63" s="7" t="str">
        <f t="shared" si="2"/>
        <v>Y</v>
      </c>
    </row>
    <row r="64" spans="1:27" s="7" customFormat="1" ht="64" x14ac:dyDescent="0.2">
      <c r="A64" s="6" t="s">
        <v>249</v>
      </c>
      <c r="B64" s="7" t="s">
        <v>250</v>
      </c>
      <c r="C64" s="7" t="s">
        <v>251</v>
      </c>
      <c r="D64" s="7" t="s">
        <v>252</v>
      </c>
      <c r="E64" s="7" t="s">
        <v>253</v>
      </c>
      <c r="F64" s="7">
        <v>7</v>
      </c>
      <c r="G64" s="7" t="s">
        <v>254</v>
      </c>
      <c r="H64" s="7" t="s">
        <v>255</v>
      </c>
      <c r="I64" s="7" t="s">
        <v>34</v>
      </c>
      <c r="J64" s="7" t="s">
        <v>256</v>
      </c>
      <c r="K64" s="7" t="s">
        <v>257</v>
      </c>
      <c r="L64" s="7" t="s">
        <v>53</v>
      </c>
      <c r="M64" s="7">
        <v>1.55</v>
      </c>
      <c r="P64" s="7" t="s">
        <v>37</v>
      </c>
      <c r="Q64" s="7">
        <v>0</v>
      </c>
      <c r="R64" s="7" t="s">
        <v>54</v>
      </c>
      <c r="S64" s="7" t="s">
        <v>258</v>
      </c>
      <c r="U64" s="8" t="s">
        <v>259</v>
      </c>
      <c r="V64" s="8" t="s">
        <v>260</v>
      </c>
      <c r="W64" s="7" t="s">
        <v>261</v>
      </c>
      <c r="X64" s="7" t="s">
        <v>262</v>
      </c>
      <c r="Y64" s="7">
        <f t="shared" si="0"/>
        <v>7.1000000000931323</v>
      </c>
      <c r="Z64" s="7">
        <f t="shared" si="1"/>
        <v>0.21830985915206597</v>
      </c>
      <c r="AA64" s="7" t="str">
        <f t="shared" si="2"/>
        <v>Y</v>
      </c>
    </row>
    <row r="65" spans="1:27" s="7" customFormat="1" ht="64" x14ac:dyDescent="0.2">
      <c r="A65" s="6" t="s">
        <v>249</v>
      </c>
      <c r="B65" s="7" t="s">
        <v>250</v>
      </c>
      <c r="C65" s="7" t="s">
        <v>251</v>
      </c>
      <c r="D65" s="7" t="s">
        <v>252</v>
      </c>
      <c r="E65" s="7" t="s">
        <v>253</v>
      </c>
      <c r="F65" s="7">
        <v>7</v>
      </c>
      <c r="G65" s="7" t="s">
        <v>254</v>
      </c>
      <c r="H65" s="7" t="s">
        <v>255</v>
      </c>
      <c r="I65" s="7" t="s">
        <v>34</v>
      </c>
      <c r="J65" s="7" t="s">
        <v>256</v>
      </c>
      <c r="K65" s="7" t="s">
        <v>257</v>
      </c>
      <c r="L65" s="7" t="s">
        <v>221</v>
      </c>
      <c r="M65" s="7">
        <v>200.38</v>
      </c>
      <c r="P65" s="7" t="s">
        <v>37</v>
      </c>
      <c r="Q65" s="7">
        <v>0</v>
      </c>
      <c r="R65" s="7" t="s">
        <v>54</v>
      </c>
      <c r="S65" s="7" t="s">
        <v>258</v>
      </c>
      <c r="U65" s="8" t="s">
        <v>259</v>
      </c>
      <c r="V65" s="8" t="s">
        <v>260</v>
      </c>
      <c r="W65" s="7" t="s">
        <v>261</v>
      </c>
      <c r="X65" s="7" t="s">
        <v>262</v>
      </c>
      <c r="Y65" s="7">
        <f t="shared" si="0"/>
        <v>7.1000000000931323</v>
      </c>
      <c r="Z65" s="7">
        <f t="shared" si="1"/>
        <v>28.222535210897405</v>
      </c>
      <c r="AA65" s="7" t="str">
        <f t="shared" si="2"/>
        <v>Y</v>
      </c>
    </row>
    <row r="66" spans="1:27" s="13" customFormat="1" ht="64" x14ac:dyDescent="0.2">
      <c r="A66" s="12" t="s">
        <v>497</v>
      </c>
      <c r="B66" s="13" t="s">
        <v>498</v>
      </c>
      <c r="C66" s="13" t="s">
        <v>499</v>
      </c>
      <c r="D66" s="13" t="s">
        <v>500</v>
      </c>
      <c r="E66" s="13" t="s">
        <v>501</v>
      </c>
      <c r="F66" s="13">
        <v>4</v>
      </c>
      <c r="G66" s="13" t="s">
        <v>142</v>
      </c>
      <c r="H66" s="13" t="s">
        <v>502</v>
      </c>
      <c r="I66" s="13" t="s">
        <v>34</v>
      </c>
      <c r="J66" s="13" t="s">
        <v>503</v>
      </c>
      <c r="K66" s="13" t="s">
        <v>504</v>
      </c>
      <c r="L66" s="13" t="s">
        <v>133</v>
      </c>
      <c r="M66" s="13">
        <v>586</v>
      </c>
      <c r="P66" s="13" t="s">
        <v>37</v>
      </c>
      <c r="Q66" s="13">
        <v>0</v>
      </c>
      <c r="R66" s="13" t="s">
        <v>54</v>
      </c>
      <c r="S66" s="13" t="s">
        <v>505</v>
      </c>
      <c r="U66" s="14" t="s">
        <v>506</v>
      </c>
      <c r="V66" s="14" t="s">
        <v>507</v>
      </c>
      <c r="W66" s="13" t="s">
        <v>508</v>
      </c>
      <c r="X66" s="13" t="s">
        <v>509</v>
      </c>
      <c r="Y66" s="13">
        <f t="shared" ref="Y66:Y129" si="3">(H66-G66)*24</f>
        <v>54</v>
      </c>
      <c r="Z66" s="13">
        <f t="shared" ref="Z66:Z129" si="4">M66/Y66</f>
        <v>10.851851851851851</v>
      </c>
      <c r="AA66" s="13" t="str">
        <f t="shared" ref="AA66:AA129" si="5">IF(Z66&gt;=Q66,"Y","N")</f>
        <v>Y</v>
      </c>
    </row>
    <row r="67" spans="1:27" s="13" customFormat="1" ht="64" x14ac:dyDescent="0.2">
      <c r="A67" s="12" t="s">
        <v>497</v>
      </c>
      <c r="B67" s="13" t="s">
        <v>498</v>
      </c>
      <c r="C67" s="13" t="s">
        <v>499</v>
      </c>
      <c r="D67" s="13" t="s">
        <v>500</v>
      </c>
      <c r="E67" s="13" t="s">
        <v>501</v>
      </c>
      <c r="F67" s="13">
        <v>4</v>
      </c>
      <c r="G67" s="13" t="s">
        <v>142</v>
      </c>
      <c r="H67" s="13" t="s">
        <v>502</v>
      </c>
      <c r="I67" s="13" t="s">
        <v>34</v>
      </c>
      <c r="J67" s="13" t="s">
        <v>503</v>
      </c>
      <c r="K67" s="13" t="s">
        <v>504</v>
      </c>
      <c r="L67" s="13" t="s">
        <v>510</v>
      </c>
      <c r="M67" s="13">
        <v>1893</v>
      </c>
      <c r="P67" s="13" t="s">
        <v>37</v>
      </c>
      <c r="Q67" s="13">
        <v>0</v>
      </c>
      <c r="R67" s="13" t="s">
        <v>54</v>
      </c>
      <c r="S67" s="13" t="s">
        <v>505</v>
      </c>
      <c r="U67" s="14" t="s">
        <v>506</v>
      </c>
      <c r="V67" s="14" t="s">
        <v>507</v>
      </c>
      <c r="W67" s="13" t="s">
        <v>508</v>
      </c>
      <c r="X67" s="13" t="s">
        <v>509</v>
      </c>
      <c r="Y67" s="13">
        <f t="shared" si="3"/>
        <v>54</v>
      </c>
      <c r="Z67" s="13">
        <f t="shared" si="4"/>
        <v>35.055555555555557</v>
      </c>
      <c r="AA67" s="13" t="str">
        <f t="shared" si="5"/>
        <v>Y</v>
      </c>
    </row>
    <row r="68" spans="1:27" s="13" customFormat="1" ht="64" x14ac:dyDescent="0.2">
      <c r="A68" s="12" t="s">
        <v>497</v>
      </c>
      <c r="B68" s="13" t="s">
        <v>498</v>
      </c>
      <c r="C68" s="13" t="s">
        <v>499</v>
      </c>
      <c r="D68" s="13" t="s">
        <v>500</v>
      </c>
      <c r="E68" s="13" t="s">
        <v>501</v>
      </c>
      <c r="F68" s="13">
        <v>4</v>
      </c>
      <c r="G68" s="13" t="s">
        <v>142</v>
      </c>
      <c r="H68" s="13" t="s">
        <v>502</v>
      </c>
      <c r="I68" s="13" t="s">
        <v>34</v>
      </c>
      <c r="J68" s="13" t="s">
        <v>503</v>
      </c>
      <c r="K68" s="13" t="s">
        <v>504</v>
      </c>
      <c r="L68" s="13" t="s">
        <v>511</v>
      </c>
      <c r="M68" s="13">
        <v>374</v>
      </c>
      <c r="P68" s="13" t="s">
        <v>37</v>
      </c>
      <c r="Q68" s="13">
        <v>0</v>
      </c>
      <c r="R68" s="13" t="s">
        <v>54</v>
      </c>
      <c r="S68" s="13" t="s">
        <v>505</v>
      </c>
      <c r="U68" s="14" t="s">
        <v>506</v>
      </c>
      <c r="V68" s="14" t="s">
        <v>507</v>
      </c>
      <c r="W68" s="13" t="s">
        <v>508</v>
      </c>
      <c r="X68" s="13" t="s">
        <v>509</v>
      </c>
      <c r="Y68" s="13">
        <f t="shared" si="3"/>
        <v>54</v>
      </c>
      <c r="Z68" s="13">
        <f t="shared" si="4"/>
        <v>6.9259259259259256</v>
      </c>
      <c r="AA68" s="13" t="str">
        <f t="shared" si="5"/>
        <v>Y</v>
      </c>
    </row>
    <row r="69" spans="1:27" s="13" customFormat="1" ht="64" x14ac:dyDescent="0.2">
      <c r="A69" s="12" t="s">
        <v>497</v>
      </c>
      <c r="B69" s="13" t="s">
        <v>498</v>
      </c>
      <c r="C69" s="13" t="s">
        <v>499</v>
      </c>
      <c r="D69" s="13" t="s">
        <v>500</v>
      </c>
      <c r="E69" s="13" t="s">
        <v>501</v>
      </c>
      <c r="F69" s="13">
        <v>4</v>
      </c>
      <c r="G69" s="13" t="s">
        <v>142</v>
      </c>
      <c r="H69" s="13" t="s">
        <v>502</v>
      </c>
      <c r="I69" s="13" t="s">
        <v>34</v>
      </c>
      <c r="J69" s="13" t="s">
        <v>503</v>
      </c>
      <c r="K69" s="13" t="s">
        <v>504</v>
      </c>
      <c r="L69" s="13" t="s">
        <v>512</v>
      </c>
      <c r="M69" s="13">
        <v>1218</v>
      </c>
      <c r="P69" s="13" t="s">
        <v>37</v>
      </c>
      <c r="Q69" s="13">
        <v>0</v>
      </c>
      <c r="R69" s="13" t="s">
        <v>54</v>
      </c>
      <c r="S69" s="13" t="s">
        <v>505</v>
      </c>
      <c r="U69" s="14" t="s">
        <v>506</v>
      </c>
      <c r="V69" s="14" t="s">
        <v>507</v>
      </c>
      <c r="W69" s="13" t="s">
        <v>508</v>
      </c>
      <c r="X69" s="13" t="s">
        <v>509</v>
      </c>
      <c r="Y69" s="13">
        <f t="shared" si="3"/>
        <v>54</v>
      </c>
      <c r="Z69" s="13">
        <f t="shared" si="4"/>
        <v>22.555555555555557</v>
      </c>
      <c r="AA69" s="13" t="str">
        <f t="shared" si="5"/>
        <v>Y</v>
      </c>
    </row>
    <row r="70" spans="1:27" s="13" customFormat="1" ht="64" x14ac:dyDescent="0.2">
      <c r="A70" s="12" t="s">
        <v>497</v>
      </c>
      <c r="B70" s="13" t="s">
        <v>498</v>
      </c>
      <c r="C70" s="13" t="s">
        <v>499</v>
      </c>
      <c r="D70" s="13" t="s">
        <v>500</v>
      </c>
      <c r="E70" s="13" t="s">
        <v>501</v>
      </c>
      <c r="F70" s="13">
        <v>4</v>
      </c>
      <c r="G70" s="13" t="s">
        <v>142</v>
      </c>
      <c r="H70" s="13" t="s">
        <v>502</v>
      </c>
      <c r="I70" s="13" t="s">
        <v>34</v>
      </c>
      <c r="J70" s="13" t="s">
        <v>503</v>
      </c>
      <c r="K70" s="13" t="s">
        <v>504</v>
      </c>
      <c r="L70" s="13" t="s">
        <v>202</v>
      </c>
      <c r="M70" s="13">
        <v>22</v>
      </c>
      <c r="P70" s="13" t="s">
        <v>37</v>
      </c>
      <c r="Q70" s="13">
        <v>0</v>
      </c>
      <c r="R70" s="13" t="s">
        <v>54</v>
      </c>
      <c r="S70" s="13" t="s">
        <v>505</v>
      </c>
      <c r="U70" s="14" t="s">
        <v>506</v>
      </c>
      <c r="V70" s="14" t="s">
        <v>507</v>
      </c>
      <c r="W70" s="13" t="s">
        <v>508</v>
      </c>
      <c r="X70" s="13" t="s">
        <v>509</v>
      </c>
      <c r="Y70" s="13">
        <f t="shared" si="3"/>
        <v>54</v>
      </c>
      <c r="Z70" s="13">
        <f t="shared" si="4"/>
        <v>0.40740740740740738</v>
      </c>
      <c r="AA70" s="13" t="str">
        <f t="shared" si="5"/>
        <v>Y</v>
      </c>
    </row>
    <row r="71" spans="1:27" s="13" customFormat="1" ht="64" x14ac:dyDescent="0.2">
      <c r="A71" s="12" t="s">
        <v>497</v>
      </c>
      <c r="B71" s="13" t="s">
        <v>498</v>
      </c>
      <c r="C71" s="13" t="s">
        <v>499</v>
      </c>
      <c r="D71" s="13" t="s">
        <v>500</v>
      </c>
      <c r="E71" s="13" t="s">
        <v>501</v>
      </c>
      <c r="F71" s="13">
        <v>4</v>
      </c>
      <c r="G71" s="13" t="s">
        <v>142</v>
      </c>
      <c r="H71" s="13" t="s">
        <v>502</v>
      </c>
      <c r="I71" s="13" t="s">
        <v>34</v>
      </c>
      <c r="J71" s="13" t="s">
        <v>503</v>
      </c>
      <c r="K71" s="13" t="s">
        <v>504</v>
      </c>
      <c r="L71" s="13" t="s">
        <v>133</v>
      </c>
      <c r="M71" s="13">
        <v>1893</v>
      </c>
      <c r="P71" s="13" t="s">
        <v>37</v>
      </c>
      <c r="Q71" s="13">
        <v>0</v>
      </c>
      <c r="R71" s="13" t="s">
        <v>54</v>
      </c>
      <c r="S71" s="13" t="s">
        <v>505</v>
      </c>
      <c r="U71" s="14" t="s">
        <v>506</v>
      </c>
      <c r="V71" s="14" t="s">
        <v>507</v>
      </c>
      <c r="W71" s="13" t="s">
        <v>508</v>
      </c>
      <c r="X71" s="13" t="s">
        <v>509</v>
      </c>
      <c r="Y71" s="13">
        <f t="shared" si="3"/>
        <v>54</v>
      </c>
      <c r="Z71" s="13">
        <f t="shared" si="4"/>
        <v>35.055555555555557</v>
      </c>
      <c r="AA71" s="13" t="str">
        <f t="shared" si="5"/>
        <v>Y</v>
      </c>
    </row>
    <row r="72" spans="1:27" s="13" customFormat="1" ht="64" x14ac:dyDescent="0.2">
      <c r="A72" s="12" t="s">
        <v>497</v>
      </c>
      <c r="B72" s="13" t="s">
        <v>498</v>
      </c>
      <c r="C72" s="13" t="s">
        <v>499</v>
      </c>
      <c r="D72" s="13" t="s">
        <v>500</v>
      </c>
      <c r="E72" s="13" t="s">
        <v>501</v>
      </c>
      <c r="F72" s="13">
        <v>4</v>
      </c>
      <c r="G72" s="13" t="s">
        <v>142</v>
      </c>
      <c r="H72" s="13" t="s">
        <v>502</v>
      </c>
      <c r="I72" s="13" t="s">
        <v>34</v>
      </c>
      <c r="J72" s="13" t="s">
        <v>503</v>
      </c>
      <c r="K72" s="13" t="s">
        <v>504</v>
      </c>
      <c r="L72" s="13" t="s">
        <v>510</v>
      </c>
      <c r="M72" s="13">
        <v>374</v>
      </c>
      <c r="P72" s="13" t="s">
        <v>37</v>
      </c>
      <c r="Q72" s="13">
        <v>0</v>
      </c>
      <c r="R72" s="13" t="s">
        <v>54</v>
      </c>
      <c r="S72" s="13" t="s">
        <v>505</v>
      </c>
      <c r="U72" s="14" t="s">
        <v>506</v>
      </c>
      <c r="V72" s="14" t="s">
        <v>507</v>
      </c>
      <c r="W72" s="13" t="s">
        <v>508</v>
      </c>
      <c r="X72" s="13" t="s">
        <v>509</v>
      </c>
      <c r="Y72" s="13">
        <f t="shared" si="3"/>
        <v>54</v>
      </c>
      <c r="Z72" s="13">
        <f t="shared" si="4"/>
        <v>6.9259259259259256</v>
      </c>
      <c r="AA72" s="13" t="str">
        <f t="shared" si="5"/>
        <v>Y</v>
      </c>
    </row>
    <row r="73" spans="1:27" s="13" customFormat="1" ht="64" x14ac:dyDescent="0.2">
      <c r="A73" s="12" t="s">
        <v>497</v>
      </c>
      <c r="B73" s="13" t="s">
        <v>498</v>
      </c>
      <c r="C73" s="13" t="s">
        <v>499</v>
      </c>
      <c r="D73" s="13" t="s">
        <v>500</v>
      </c>
      <c r="E73" s="13" t="s">
        <v>501</v>
      </c>
      <c r="F73" s="13">
        <v>4</v>
      </c>
      <c r="G73" s="13" t="s">
        <v>142</v>
      </c>
      <c r="H73" s="13" t="s">
        <v>502</v>
      </c>
      <c r="I73" s="13" t="s">
        <v>34</v>
      </c>
      <c r="J73" s="13" t="s">
        <v>503</v>
      </c>
      <c r="K73" s="13" t="s">
        <v>504</v>
      </c>
      <c r="L73" s="13" t="s">
        <v>511</v>
      </c>
      <c r="M73" s="13">
        <v>586</v>
      </c>
      <c r="P73" s="13" t="s">
        <v>37</v>
      </c>
      <c r="Q73" s="13">
        <v>0</v>
      </c>
      <c r="R73" s="13" t="s">
        <v>54</v>
      </c>
      <c r="S73" s="13" t="s">
        <v>505</v>
      </c>
      <c r="U73" s="14" t="s">
        <v>506</v>
      </c>
      <c r="V73" s="14" t="s">
        <v>507</v>
      </c>
      <c r="W73" s="13" t="s">
        <v>508</v>
      </c>
      <c r="X73" s="13" t="s">
        <v>509</v>
      </c>
      <c r="Y73" s="13">
        <f t="shared" si="3"/>
        <v>54</v>
      </c>
      <c r="Z73" s="13">
        <f t="shared" si="4"/>
        <v>10.851851851851851</v>
      </c>
      <c r="AA73" s="13" t="str">
        <f t="shared" si="5"/>
        <v>Y</v>
      </c>
    </row>
    <row r="74" spans="1:27" s="13" customFormat="1" ht="64" x14ac:dyDescent="0.2">
      <c r="A74" s="12" t="s">
        <v>497</v>
      </c>
      <c r="B74" s="13" t="s">
        <v>498</v>
      </c>
      <c r="C74" s="13" t="s">
        <v>499</v>
      </c>
      <c r="D74" s="13" t="s">
        <v>500</v>
      </c>
      <c r="E74" s="13" t="s">
        <v>501</v>
      </c>
      <c r="F74" s="13">
        <v>4</v>
      </c>
      <c r="G74" s="13" t="s">
        <v>142</v>
      </c>
      <c r="H74" s="13" t="s">
        <v>502</v>
      </c>
      <c r="I74" s="13" t="s">
        <v>34</v>
      </c>
      <c r="J74" s="13" t="s">
        <v>503</v>
      </c>
      <c r="K74" s="13" t="s">
        <v>504</v>
      </c>
      <c r="L74" s="13" t="s">
        <v>512</v>
      </c>
      <c r="M74" s="13">
        <v>1218</v>
      </c>
      <c r="P74" s="13" t="s">
        <v>37</v>
      </c>
      <c r="Q74" s="13">
        <v>0</v>
      </c>
      <c r="R74" s="13" t="s">
        <v>54</v>
      </c>
      <c r="S74" s="13" t="s">
        <v>505</v>
      </c>
      <c r="U74" s="14" t="s">
        <v>506</v>
      </c>
      <c r="V74" s="14" t="s">
        <v>507</v>
      </c>
      <c r="W74" s="13" t="s">
        <v>508</v>
      </c>
      <c r="X74" s="13" t="s">
        <v>509</v>
      </c>
      <c r="Y74" s="13">
        <f t="shared" si="3"/>
        <v>54</v>
      </c>
      <c r="Z74" s="13">
        <f t="shared" si="4"/>
        <v>22.555555555555557</v>
      </c>
      <c r="AA74" s="13" t="str">
        <f t="shared" si="5"/>
        <v>Y</v>
      </c>
    </row>
    <row r="75" spans="1:27" s="13" customFormat="1" ht="64" x14ac:dyDescent="0.2">
      <c r="A75" s="12" t="s">
        <v>497</v>
      </c>
      <c r="B75" s="13" t="s">
        <v>498</v>
      </c>
      <c r="C75" s="13" t="s">
        <v>499</v>
      </c>
      <c r="D75" s="13" t="s">
        <v>500</v>
      </c>
      <c r="E75" s="13" t="s">
        <v>501</v>
      </c>
      <c r="F75" s="13">
        <v>4</v>
      </c>
      <c r="G75" s="13" t="s">
        <v>142</v>
      </c>
      <c r="H75" s="13" t="s">
        <v>502</v>
      </c>
      <c r="I75" s="13" t="s">
        <v>34</v>
      </c>
      <c r="J75" s="13" t="s">
        <v>503</v>
      </c>
      <c r="K75" s="13" t="s">
        <v>504</v>
      </c>
      <c r="L75" s="13" t="s">
        <v>202</v>
      </c>
      <c r="M75" s="13">
        <v>22</v>
      </c>
      <c r="P75" s="13" t="s">
        <v>37</v>
      </c>
      <c r="Q75" s="13">
        <v>0</v>
      </c>
      <c r="R75" s="13" t="s">
        <v>54</v>
      </c>
      <c r="S75" s="13" t="s">
        <v>505</v>
      </c>
      <c r="U75" s="14" t="s">
        <v>506</v>
      </c>
      <c r="V75" s="14" t="s">
        <v>507</v>
      </c>
      <c r="W75" s="13" t="s">
        <v>508</v>
      </c>
      <c r="X75" s="13" t="s">
        <v>509</v>
      </c>
      <c r="Y75" s="13">
        <f t="shared" si="3"/>
        <v>54</v>
      </c>
      <c r="Z75" s="13">
        <f t="shared" si="4"/>
        <v>0.40740740740740738</v>
      </c>
      <c r="AA75" s="13" t="str">
        <f t="shared" si="5"/>
        <v>Y</v>
      </c>
    </row>
    <row r="76" spans="1:27" s="13" customFormat="1" ht="64" x14ac:dyDescent="0.2">
      <c r="A76" s="12" t="s">
        <v>497</v>
      </c>
      <c r="B76" s="13" t="s">
        <v>498</v>
      </c>
      <c r="C76" s="13" t="s">
        <v>499</v>
      </c>
      <c r="D76" s="13" t="s">
        <v>500</v>
      </c>
      <c r="E76" s="13" t="s">
        <v>501</v>
      </c>
      <c r="F76" s="13">
        <v>4</v>
      </c>
      <c r="G76" s="13" t="s">
        <v>142</v>
      </c>
      <c r="H76" s="13" t="s">
        <v>502</v>
      </c>
      <c r="I76" s="13" t="s">
        <v>34</v>
      </c>
      <c r="J76" s="13" t="s">
        <v>503</v>
      </c>
      <c r="K76" s="13" t="s">
        <v>504</v>
      </c>
      <c r="L76" s="13" t="s">
        <v>133</v>
      </c>
      <c r="M76" s="13">
        <v>1893</v>
      </c>
      <c r="P76" s="13" t="s">
        <v>37</v>
      </c>
      <c r="Q76" s="13">
        <v>0</v>
      </c>
      <c r="R76" s="13" t="s">
        <v>54</v>
      </c>
      <c r="S76" s="13" t="s">
        <v>505</v>
      </c>
      <c r="U76" s="14" t="s">
        <v>506</v>
      </c>
      <c r="V76" s="14" t="s">
        <v>507</v>
      </c>
      <c r="W76" s="13" t="s">
        <v>508</v>
      </c>
      <c r="X76" s="13" t="s">
        <v>509</v>
      </c>
      <c r="Y76" s="13">
        <f t="shared" si="3"/>
        <v>54</v>
      </c>
      <c r="Z76" s="13">
        <f t="shared" si="4"/>
        <v>35.055555555555557</v>
      </c>
      <c r="AA76" s="13" t="str">
        <f t="shared" si="5"/>
        <v>Y</v>
      </c>
    </row>
    <row r="77" spans="1:27" s="13" customFormat="1" ht="64" x14ac:dyDescent="0.2">
      <c r="A77" s="12" t="s">
        <v>497</v>
      </c>
      <c r="B77" s="13" t="s">
        <v>498</v>
      </c>
      <c r="C77" s="13" t="s">
        <v>499</v>
      </c>
      <c r="D77" s="13" t="s">
        <v>500</v>
      </c>
      <c r="E77" s="13" t="s">
        <v>501</v>
      </c>
      <c r="F77" s="13">
        <v>4</v>
      </c>
      <c r="G77" s="13" t="s">
        <v>142</v>
      </c>
      <c r="H77" s="13" t="s">
        <v>502</v>
      </c>
      <c r="I77" s="13" t="s">
        <v>34</v>
      </c>
      <c r="J77" s="13" t="s">
        <v>503</v>
      </c>
      <c r="K77" s="13" t="s">
        <v>504</v>
      </c>
      <c r="L77" s="13" t="s">
        <v>510</v>
      </c>
      <c r="M77" s="13">
        <v>374</v>
      </c>
      <c r="P77" s="13" t="s">
        <v>37</v>
      </c>
      <c r="Q77" s="13">
        <v>0</v>
      </c>
      <c r="R77" s="13" t="s">
        <v>54</v>
      </c>
      <c r="S77" s="13" t="s">
        <v>505</v>
      </c>
      <c r="U77" s="14" t="s">
        <v>506</v>
      </c>
      <c r="V77" s="14" t="s">
        <v>507</v>
      </c>
      <c r="W77" s="13" t="s">
        <v>508</v>
      </c>
      <c r="X77" s="13" t="s">
        <v>509</v>
      </c>
      <c r="Y77" s="13">
        <f t="shared" si="3"/>
        <v>54</v>
      </c>
      <c r="Z77" s="13">
        <f t="shared" si="4"/>
        <v>6.9259259259259256</v>
      </c>
      <c r="AA77" s="13" t="str">
        <f t="shared" si="5"/>
        <v>Y</v>
      </c>
    </row>
    <row r="78" spans="1:27" s="13" customFormat="1" ht="64" x14ac:dyDescent="0.2">
      <c r="A78" s="12" t="s">
        <v>497</v>
      </c>
      <c r="B78" s="13" t="s">
        <v>498</v>
      </c>
      <c r="C78" s="13" t="s">
        <v>499</v>
      </c>
      <c r="D78" s="13" t="s">
        <v>500</v>
      </c>
      <c r="E78" s="13" t="s">
        <v>501</v>
      </c>
      <c r="F78" s="13">
        <v>4</v>
      </c>
      <c r="G78" s="13" t="s">
        <v>142</v>
      </c>
      <c r="H78" s="13" t="s">
        <v>502</v>
      </c>
      <c r="I78" s="13" t="s">
        <v>34</v>
      </c>
      <c r="J78" s="13" t="s">
        <v>503</v>
      </c>
      <c r="K78" s="13" t="s">
        <v>504</v>
      </c>
      <c r="L78" s="13" t="s">
        <v>511</v>
      </c>
      <c r="M78" s="13">
        <v>586</v>
      </c>
      <c r="P78" s="13" t="s">
        <v>37</v>
      </c>
      <c r="Q78" s="13">
        <v>0</v>
      </c>
      <c r="R78" s="13" t="s">
        <v>54</v>
      </c>
      <c r="S78" s="13" t="s">
        <v>505</v>
      </c>
      <c r="U78" s="14" t="s">
        <v>506</v>
      </c>
      <c r="V78" s="14" t="s">
        <v>507</v>
      </c>
      <c r="W78" s="13" t="s">
        <v>508</v>
      </c>
      <c r="X78" s="13" t="s">
        <v>509</v>
      </c>
      <c r="Y78" s="13">
        <f t="shared" si="3"/>
        <v>54</v>
      </c>
      <c r="Z78" s="13">
        <f t="shared" si="4"/>
        <v>10.851851851851851</v>
      </c>
      <c r="AA78" s="13" t="str">
        <f t="shared" si="5"/>
        <v>Y</v>
      </c>
    </row>
    <row r="79" spans="1:27" s="13" customFormat="1" ht="64" x14ac:dyDescent="0.2">
      <c r="A79" s="12" t="s">
        <v>497</v>
      </c>
      <c r="B79" s="13" t="s">
        <v>498</v>
      </c>
      <c r="C79" s="13" t="s">
        <v>499</v>
      </c>
      <c r="D79" s="13" t="s">
        <v>500</v>
      </c>
      <c r="E79" s="13" t="s">
        <v>501</v>
      </c>
      <c r="F79" s="13">
        <v>4</v>
      </c>
      <c r="G79" s="13" t="s">
        <v>142</v>
      </c>
      <c r="H79" s="13" t="s">
        <v>502</v>
      </c>
      <c r="I79" s="13" t="s">
        <v>34</v>
      </c>
      <c r="J79" s="13" t="s">
        <v>503</v>
      </c>
      <c r="K79" s="13" t="s">
        <v>504</v>
      </c>
      <c r="L79" s="13" t="s">
        <v>512</v>
      </c>
      <c r="M79" s="13">
        <v>1218</v>
      </c>
      <c r="P79" s="13" t="s">
        <v>37</v>
      </c>
      <c r="Q79" s="13">
        <v>0</v>
      </c>
      <c r="R79" s="13" t="s">
        <v>54</v>
      </c>
      <c r="S79" s="13" t="s">
        <v>505</v>
      </c>
      <c r="U79" s="14" t="s">
        <v>506</v>
      </c>
      <c r="V79" s="14" t="s">
        <v>507</v>
      </c>
      <c r="W79" s="13" t="s">
        <v>508</v>
      </c>
      <c r="X79" s="13" t="s">
        <v>509</v>
      </c>
      <c r="Y79" s="13">
        <f t="shared" si="3"/>
        <v>54</v>
      </c>
      <c r="Z79" s="13">
        <f t="shared" si="4"/>
        <v>22.555555555555557</v>
      </c>
      <c r="AA79" s="13" t="str">
        <f t="shared" si="5"/>
        <v>Y</v>
      </c>
    </row>
    <row r="80" spans="1:27" s="13" customFormat="1" ht="64" x14ac:dyDescent="0.2">
      <c r="A80" s="12" t="s">
        <v>497</v>
      </c>
      <c r="B80" s="13" t="s">
        <v>498</v>
      </c>
      <c r="C80" s="13" t="s">
        <v>499</v>
      </c>
      <c r="D80" s="13" t="s">
        <v>500</v>
      </c>
      <c r="E80" s="13" t="s">
        <v>501</v>
      </c>
      <c r="F80" s="13">
        <v>4</v>
      </c>
      <c r="G80" s="13" t="s">
        <v>142</v>
      </c>
      <c r="H80" s="13" t="s">
        <v>502</v>
      </c>
      <c r="I80" s="13" t="s">
        <v>34</v>
      </c>
      <c r="J80" s="13" t="s">
        <v>503</v>
      </c>
      <c r="K80" s="13" t="s">
        <v>504</v>
      </c>
      <c r="L80" s="13" t="s">
        <v>202</v>
      </c>
      <c r="M80" s="13">
        <v>22</v>
      </c>
      <c r="P80" s="13" t="s">
        <v>37</v>
      </c>
      <c r="Q80" s="13">
        <v>0</v>
      </c>
      <c r="R80" s="13" t="s">
        <v>54</v>
      </c>
      <c r="S80" s="13" t="s">
        <v>505</v>
      </c>
      <c r="U80" s="14" t="s">
        <v>506</v>
      </c>
      <c r="V80" s="14" t="s">
        <v>507</v>
      </c>
      <c r="W80" s="13" t="s">
        <v>508</v>
      </c>
      <c r="X80" s="13" t="s">
        <v>509</v>
      </c>
      <c r="Y80" s="13">
        <f t="shared" si="3"/>
        <v>54</v>
      </c>
      <c r="Z80" s="13">
        <f t="shared" si="4"/>
        <v>0.40740740740740738</v>
      </c>
      <c r="AA80" s="13" t="str">
        <f t="shared" si="5"/>
        <v>Y</v>
      </c>
    </row>
    <row r="81" spans="1:27" s="7" customFormat="1" ht="48" x14ac:dyDescent="0.2">
      <c r="A81" s="6" t="s">
        <v>263</v>
      </c>
      <c r="B81" s="7" t="s">
        <v>264</v>
      </c>
      <c r="C81" s="7" t="s">
        <v>265</v>
      </c>
      <c r="D81" s="7" t="s">
        <v>266</v>
      </c>
      <c r="E81" s="7" t="s">
        <v>267</v>
      </c>
      <c r="F81" s="7">
        <v>7</v>
      </c>
      <c r="G81" s="7" t="s">
        <v>268</v>
      </c>
      <c r="H81" s="7" t="s">
        <v>269</v>
      </c>
      <c r="I81" s="7" t="s">
        <v>34</v>
      </c>
      <c r="J81" s="7" t="s">
        <v>270</v>
      </c>
      <c r="K81" s="7" t="s">
        <v>194</v>
      </c>
      <c r="L81" s="7" t="s">
        <v>133</v>
      </c>
      <c r="M81" s="7">
        <v>5001</v>
      </c>
      <c r="P81" s="7" t="s">
        <v>37</v>
      </c>
      <c r="Q81" s="7">
        <v>0</v>
      </c>
      <c r="R81" s="7" t="s">
        <v>54</v>
      </c>
      <c r="S81" s="7" t="s">
        <v>271</v>
      </c>
      <c r="U81" s="8" t="s">
        <v>272</v>
      </c>
      <c r="V81" s="8" t="s">
        <v>273</v>
      </c>
      <c r="W81" s="7" t="s">
        <v>219</v>
      </c>
      <c r="X81" s="7" t="s">
        <v>274</v>
      </c>
      <c r="Y81" s="7">
        <f t="shared" si="3"/>
        <v>8.0000000000582077</v>
      </c>
      <c r="Z81" s="7">
        <f t="shared" si="4"/>
        <v>625.12499999545162</v>
      </c>
      <c r="AA81" s="7" t="str">
        <f t="shared" si="5"/>
        <v>Y</v>
      </c>
    </row>
    <row r="82" spans="1:27" s="7" customFormat="1" ht="48" x14ac:dyDescent="0.2">
      <c r="A82" s="6" t="s">
        <v>275</v>
      </c>
      <c r="B82" s="7" t="s">
        <v>276</v>
      </c>
      <c r="C82" s="7" t="s">
        <v>277</v>
      </c>
      <c r="D82" s="7" t="s">
        <v>278</v>
      </c>
      <c r="E82" s="7" t="s">
        <v>141</v>
      </c>
      <c r="F82" s="7">
        <v>7</v>
      </c>
      <c r="G82" s="7" t="s">
        <v>279</v>
      </c>
      <c r="H82" s="7" t="s">
        <v>280</v>
      </c>
      <c r="I82" s="7" t="s">
        <v>34</v>
      </c>
      <c r="J82" s="7" t="s">
        <v>155</v>
      </c>
      <c r="K82" s="7" t="s">
        <v>145</v>
      </c>
      <c r="L82" s="7" t="s">
        <v>133</v>
      </c>
      <c r="M82" s="7">
        <v>5001</v>
      </c>
      <c r="P82" s="7" t="s">
        <v>37</v>
      </c>
      <c r="Q82" s="7">
        <v>0</v>
      </c>
      <c r="R82" s="7" t="s">
        <v>54</v>
      </c>
      <c r="S82" s="7" t="s">
        <v>281</v>
      </c>
      <c r="U82" s="8" t="s">
        <v>147</v>
      </c>
      <c r="V82" s="8" t="s">
        <v>282</v>
      </c>
      <c r="W82" s="7" t="s">
        <v>283</v>
      </c>
      <c r="X82" s="7" t="s">
        <v>284</v>
      </c>
      <c r="Y82" s="7">
        <f t="shared" si="3"/>
        <v>24</v>
      </c>
      <c r="Z82" s="7">
        <f t="shared" si="4"/>
        <v>208.375</v>
      </c>
      <c r="AA82" s="7" t="str">
        <f t="shared" si="5"/>
        <v>Y</v>
      </c>
    </row>
    <row r="83" spans="1:27" s="7" customFormat="1" ht="48" x14ac:dyDescent="0.2">
      <c r="A83" s="6" t="s">
        <v>275</v>
      </c>
      <c r="B83" s="7" t="s">
        <v>276</v>
      </c>
      <c r="C83" s="7" t="s">
        <v>277</v>
      </c>
      <c r="D83" s="7" t="s">
        <v>278</v>
      </c>
      <c r="E83" s="7" t="s">
        <v>141</v>
      </c>
      <c r="F83" s="7">
        <v>7</v>
      </c>
      <c r="G83" s="7" t="s">
        <v>279</v>
      </c>
      <c r="H83" s="7" t="s">
        <v>280</v>
      </c>
      <c r="I83" s="7" t="s">
        <v>34</v>
      </c>
      <c r="J83" s="7" t="s">
        <v>155</v>
      </c>
      <c r="K83" s="7" t="s">
        <v>145</v>
      </c>
      <c r="L83" s="7" t="s">
        <v>53</v>
      </c>
      <c r="M83" s="7">
        <v>5001</v>
      </c>
      <c r="P83" s="7" t="s">
        <v>37</v>
      </c>
      <c r="Q83" s="7">
        <v>0</v>
      </c>
      <c r="R83" s="7" t="s">
        <v>54</v>
      </c>
      <c r="S83" s="7" t="s">
        <v>281</v>
      </c>
      <c r="U83" s="8" t="s">
        <v>147</v>
      </c>
      <c r="V83" s="8" t="s">
        <v>282</v>
      </c>
      <c r="W83" s="7" t="s">
        <v>283</v>
      </c>
      <c r="X83" s="7" t="s">
        <v>284</v>
      </c>
      <c r="Y83" s="7">
        <f t="shared" si="3"/>
        <v>24</v>
      </c>
      <c r="Z83" s="7">
        <f t="shared" si="4"/>
        <v>208.375</v>
      </c>
      <c r="AA83" s="7" t="str">
        <f t="shared" si="5"/>
        <v>Y</v>
      </c>
    </row>
    <row r="84" spans="1:27" s="7" customFormat="1" ht="48" x14ac:dyDescent="0.2">
      <c r="A84" s="6" t="s">
        <v>275</v>
      </c>
      <c r="B84" s="7" t="s">
        <v>276</v>
      </c>
      <c r="C84" s="7" t="s">
        <v>277</v>
      </c>
      <c r="D84" s="7" t="s">
        <v>278</v>
      </c>
      <c r="E84" s="7" t="s">
        <v>141</v>
      </c>
      <c r="F84" s="7">
        <v>7</v>
      </c>
      <c r="G84" s="7" t="s">
        <v>279</v>
      </c>
      <c r="H84" s="7" t="s">
        <v>280</v>
      </c>
      <c r="I84" s="7" t="s">
        <v>34</v>
      </c>
      <c r="J84" s="7" t="s">
        <v>155</v>
      </c>
      <c r="K84" s="7" t="s">
        <v>145</v>
      </c>
      <c r="L84" s="7" t="s">
        <v>285</v>
      </c>
      <c r="M84" s="7">
        <v>5001</v>
      </c>
      <c r="P84" s="7" t="s">
        <v>37</v>
      </c>
      <c r="Q84" s="7">
        <v>0</v>
      </c>
      <c r="R84" s="7" t="s">
        <v>54</v>
      </c>
      <c r="S84" s="7" t="s">
        <v>281</v>
      </c>
      <c r="U84" s="8" t="s">
        <v>147</v>
      </c>
      <c r="V84" s="8" t="s">
        <v>282</v>
      </c>
      <c r="W84" s="7" t="s">
        <v>283</v>
      </c>
      <c r="X84" s="7" t="s">
        <v>284</v>
      </c>
      <c r="Y84" s="7">
        <f t="shared" si="3"/>
        <v>24</v>
      </c>
      <c r="Z84" s="7">
        <f t="shared" si="4"/>
        <v>208.375</v>
      </c>
      <c r="AA84" s="7" t="str">
        <f t="shared" si="5"/>
        <v>Y</v>
      </c>
    </row>
    <row r="85" spans="1:27" s="7" customFormat="1" ht="64" x14ac:dyDescent="0.2">
      <c r="A85" s="6" t="s">
        <v>286</v>
      </c>
      <c r="B85" s="7" t="s">
        <v>287</v>
      </c>
      <c r="C85" s="7" t="s">
        <v>288</v>
      </c>
      <c r="D85" s="7" t="s">
        <v>289</v>
      </c>
      <c r="E85" s="7" t="s">
        <v>253</v>
      </c>
      <c r="F85" s="7">
        <v>7</v>
      </c>
      <c r="G85" s="7" t="s">
        <v>290</v>
      </c>
      <c r="H85" s="7" t="s">
        <v>291</v>
      </c>
      <c r="I85" s="7" t="s">
        <v>34</v>
      </c>
      <c r="J85" s="7" t="s">
        <v>292</v>
      </c>
      <c r="K85" s="7" t="s">
        <v>194</v>
      </c>
      <c r="L85" s="7" t="s">
        <v>133</v>
      </c>
      <c r="M85" s="7">
        <v>25532.51</v>
      </c>
      <c r="P85" s="7" t="s">
        <v>37</v>
      </c>
      <c r="Q85" s="7">
        <v>0</v>
      </c>
      <c r="R85" s="7" t="s">
        <v>54</v>
      </c>
      <c r="S85" s="7" t="s">
        <v>293</v>
      </c>
      <c r="U85" s="8" t="s">
        <v>294</v>
      </c>
      <c r="V85" s="8" t="s">
        <v>295</v>
      </c>
      <c r="W85" s="7" t="s">
        <v>296</v>
      </c>
      <c r="X85" s="7" t="s">
        <v>297</v>
      </c>
      <c r="Y85" s="7">
        <f t="shared" si="3"/>
        <v>24</v>
      </c>
      <c r="Z85" s="7">
        <f t="shared" si="4"/>
        <v>1063.8545833333333</v>
      </c>
      <c r="AA85" s="7" t="str">
        <f t="shared" si="5"/>
        <v>Y</v>
      </c>
    </row>
    <row r="86" spans="1:27" s="7" customFormat="1" ht="64" x14ac:dyDescent="0.2">
      <c r="A86" s="6" t="s">
        <v>286</v>
      </c>
      <c r="B86" s="7" t="s">
        <v>287</v>
      </c>
      <c r="C86" s="7" t="s">
        <v>288</v>
      </c>
      <c r="D86" s="7" t="s">
        <v>289</v>
      </c>
      <c r="E86" s="7" t="s">
        <v>253</v>
      </c>
      <c r="F86" s="7">
        <v>7</v>
      </c>
      <c r="G86" s="7" t="s">
        <v>290</v>
      </c>
      <c r="H86" s="7" t="s">
        <v>291</v>
      </c>
      <c r="I86" s="7" t="s">
        <v>34</v>
      </c>
      <c r="J86" s="7" t="s">
        <v>292</v>
      </c>
      <c r="K86" s="7" t="s">
        <v>194</v>
      </c>
      <c r="L86" s="7" t="s">
        <v>53</v>
      </c>
      <c r="M86" s="7">
        <v>28.18</v>
      </c>
      <c r="P86" s="7" t="s">
        <v>37</v>
      </c>
      <c r="Q86" s="7">
        <v>0</v>
      </c>
      <c r="R86" s="7" t="s">
        <v>54</v>
      </c>
      <c r="S86" s="7" t="s">
        <v>293</v>
      </c>
      <c r="U86" s="8" t="s">
        <v>294</v>
      </c>
      <c r="V86" s="8" t="s">
        <v>295</v>
      </c>
      <c r="W86" s="7" t="s">
        <v>296</v>
      </c>
      <c r="X86" s="7" t="s">
        <v>297</v>
      </c>
      <c r="Y86" s="7">
        <f t="shared" si="3"/>
        <v>24</v>
      </c>
      <c r="Z86" s="7">
        <f t="shared" si="4"/>
        <v>1.1741666666666666</v>
      </c>
      <c r="AA86" s="7" t="str">
        <f t="shared" si="5"/>
        <v>Y</v>
      </c>
    </row>
    <row r="87" spans="1:27" s="7" customFormat="1" ht="64" x14ac:dyDescent="0.2">
      <c r="A87" s="6" t="s">
        <v>286</v>
      </c>
      <c r="B87" s="7" t="s">
        <v>287</v>
      </c>
      <c r="C87" s="7" t="s">
        <v>288</v>
      </c>
      <c r="D87" s="7" t="s">
        <v>289</v>
      </c>
      <c r="E87" s="7" t="s">
        <v>253</v>
      </c>
      <c r="F87" s="7">
        <v>7</v>
      </c>
      <c r="G87" s="7" t="s">
        <v>290</v>
      </c>
      <c r="H87" s="7" t="s">
        <v>291</v>
      </c>
      <c r="I87" s="7" t="s">
        <v>34</v>
      </c>
      <c r="J87" s="7" t="s">
        <v>292</v>
      </c>
      <c r="K87" s="7" t="s">
        <v>194</v>
      </c>
      <c r="L87" s="7" t="s">
        <v>285</v>
      </c>
      <c r="M87" s="7">
        <v>2977.86</v>
      </c>
      <c r="P87" s="7" t="s">
        <v>37</v>
      </c>
      <c r="Q87" s="7">
        <v>0</v>
      </c>
      <c r="R87" s="7" t="s">
        <v>54</v>
      </c>
      <c r="S87" s="7" t="s">
        <v>293</v>
      </c>
      <c r="U87" s="8" t="s">
        <v>294</v>
      </c>
      <c r="V87" s="8" t="s">
        <v>295</v>
      </c>
      <c r="W87" s="7" t="s">
        <v>296</v>
      </c>
      <c r="X87" s="7" t="s">
        <v>297</v>
      </c>
      <c r="Y87" s="7">
        <f t="shared" si="3"/>
        <v>24</v>
      </c>
      <c r="Z87" s="7">
        <f t="shared" si="4"/>
        <v>124.0775</v>
      </c>
      <c r="AA87" s="7" t="str">
        <f t="shared" si="5"/>
        <v>Y</v>
      </c>
    </row>
    <row r="88" spans="1:27" s="7" customFormat="1" ht="48" x14ac:dyDescent="0.2">
      <c r="A88" s="6" t="s">
        <v>298</v>
      </c>
      <c r="B88" s="7" t="s">
        <v>299</v>
      </c>
      <c r="C88" s="7" t="s">
        <v>300</v>
      </c>
      <c r="D88" s="7" t="s">
        <v>301</v>
      </c>
      <c r="E88" s="7" t="s">
        <v>141</v>
      </c>
      <c r="F88" s="7">
        <v>7</v>
      </c>
      <c r="G88" s="7" t="s">
        <v>279</v>
      </c>
      <c r="H88" s="7" t="s">
        <v>280</v>
      </c>
      <c r="I88" s="7" t="s">
        <v>34</v>
      </c>
      <c r="J88" s="7" t="s">
        <v>155</v>
      </c>
      <c r="K88" s="7" t="s">
        <v>145</v>
      </c>
      <c r="L88" s="7" t="s">
        <v>133</v>
      </c>
      <c r="M88" s="7">
        <v>5001</v>
      </c>
      <c r="P88" s="7" t="s">
        <v>37</v>
      </c>
      <c r="Q88" s="7">
        <v>0</v>
      </c>
      <c r="R88" s="7" t="s">
        <v>54</v>
      </c>
      <c r="S88" s="7" t="s">
        <v>146</v>
      </c>
      <c r="U88" s="8" t="s">
        <v>147</v>
      </c>
      <c r="V88" s="8" t="s">
        <v>282</v>
      </c>
      <c r="W88" s="7" t="s">
        <v>283</v>
      </c>
      <c r="X88" s="7" t="s">
        <v>302</v>
      </c>
      <c r="Y88" s="7">
        <f t="shared" si="3"/>
        <v>24</v>
      </c>
      <c r="Z88" s="7">
        <f t="shared" si="4"/>
        <v>208.375</v>
      </c>
      <c r="AA88" s="7" t="str">
        <f t="shared" si="5"/>
        <v>Y</v>
      </c>
    </row>
    <row r="89" spans="1:27" s="7" customFormat="1" ht="48" x14ac:dyDescent="0.2">
      <c r="A89" s="6" t="s">
        <v>298</v>
      </c>
      <c r="B89" s="7" t="s">
        <v>299</v>
      </c>
      <c r="C89" s="7" t="s">
        <v>300</v>
      </c>
      <c r="D89" s="7" t="s">
        <v>301</v>
      </c>
      <c r="E89" s="7" t="s">
        <v>141</v>
      </c>
      <c r="F89" s="7">
        <v>7</v>
      </c>
      <c r="G89" s="7" t="s">
        <v>279</v>
      </c>
      <c r="H89" s="7" t="s">
        <v>280</v>
      </c>
      <c r="I89" s="7" t="s">
        <v>34</v>
      </c>
      <c r="J89" s="7" t="s">
        <v>155</v>
      </c>
      <c r="K89" s="7" t="s">
        <v>145</v>
      </c>
      <c r="L89" s="7" t="s">
        <v>53</v>
      </c>
      <c r="M89" s="7">
        <v>5001</v>
      </c>
      <c r="P89" s="7" t="s">
        <v>37</v>
      </c>
      <c r="Q89" s="7">
        <v>0</v>
      </c>
      <c r="R89" s="7" t="s">
        <v>54</v>
      </c>
      <c r="S89" s="7" t="s">
        <v>146</v>
      </c>
      <c r="U89" s="8" t="s">
        <v>147</v>
      </c>
      <c r="V89" s="8" t="s">
        <v>282</v>
      </c>
      <c r="W89" s="7" t="s">
        <v>283</v>
      </c>
      <c r="X89" s="7" t="s">
        <v>302</v>
      </c>
      <c r="Y89" s="7">
        <f t="shared" si="3"/>
        <v>24</v>
      </c>
      <c r="Z89" s="7">
        <f t="shared" si="4"/>
        <v>208.375</v>
      </c>
      <c r="AA89" s="7" t="str">
        <f t="shared" si="5"/>
        <v>Y</v>
      </c>
    </row>
    <row r="90" spans="1:27" s="7" customFormat="1" ht="48" x14ac:dyDescent="0.2">
      <c r="A90" s="6" t="s">
        <v>298</v>
      </c>
      <c r="B90" s="7" t="s">
        <v>299</v>
      </c>
      <c r="C90" s="7" t="s">
        <v>300</v>
      </c>
      <c r="D90" s="7" t="s">
        <v>301</v>
      </c>
      <c r="E90" s="7" t="s">
        <v>141</v>
      </c>
      <c r="F90" s="7">
        <v>7</v>
      </c>
      <c r="G90" s="7" t="s">
        <v>279</v>
      </c>
      <c r="H90" s="7" t="s">
        <v>280</v>
      </c>
      <c r="I90" s="7" t="s">
        <v>34</v>
      </c>
      <c r="J90" s="7" t="s">
        <v>155</v>
      </c>
      <c r="K90" s="7" t="s">
        <v>145</v>
      </c>
      <c r="L90" s="7" t="s">
        <v>285</v>
      </c>
      <c r="M90" s="7">
        <v>5001</v>
      </c>
      <c r="P90" s="7" t="s">
        <v>37</v>
      </c>
      <c r="Q90" s="7">
        <v>0</v>
      </c>
      <c r="R90" s="7" t="s">
        <v>54</v>
      </c>
      <c r="S90" s="7" t="s">
        <v>146</v>
      </c>
      <c r="U90" s="8" t="s">
        <v>147</v>
      </c>
      <c r="V90" s="8" t="s">
        <v>282</v>
      </c>
      <c r="W90" s="7" t="s">
        <v>283</v>
      </c>
      <c r="X90" s="7" t="s">
        <v>302</v>
      </c>
      <c r="Y90" s="7">
        <f t="shared" si="3"/>
        <v>24</v>
      </c>
      <c r="Z90" s="7">
        <f t="shared" si="4"/>
        <v>208.375</v>
      </c>
      <c r="AA90" s="7" t="str">
        <f t="shared" si="5"/>
        <v>Y</v>
      </c>
    </row>
    <row r="91" spans="1:27" s="7" customFormat="1" ht="64" x14ac:dyDescent="0.2">
      <c r="A91" s="6" t="s">
        <v>303</v>
      </c>
      <c r="B91" s="7" t="s">
        <v>304</v>
      </c>
      <c r="C91" s="7" t="s">
        <v>305</v>
      </c>
      <c r="D91" s="7" t="s">
        <v>306</v>
      </c>
      <c r="E91" s="7" t="s">
        <v>48</v>
      </c>
      <c r="F91" s="7">
        <v>7</v>
      </c>
      <c r="G91" s="7" t="s">
        <v>307</v>
      </c>
      <c r="H91" s="7" t="s">
        <v>308</v>
      </c>
      <c r="I91" s="7" t="s">
        <v>34</v>
      </c>
      <c r="J91" s="7" t="s">
        <v>270</v>
      </c>
      <c r="K91" s="7" t="s">
        <v>309</v>
      </c>
      <c r="L91" s="7" t="s">
        <v>133</v>
      </c>
      <c r="M91" s="7">
        <v>28973.88</v>
      </c>
      <c r="P91" s="7" t="s">
        <v>37</v>
      </c>
      <c r="Q91" s="7">
        <v>0</v>
      </c>
      <c r="R91" s="7" t="s">
        <v>54</v>
      </c>
      <c r="S91" s="7" t="s">
        <v>310</v>
      </c>
      <c r="U91" s="8" t="s">
        <v>311</v>
      </c>
      <c r="V91" s="8" t="s">
        <v>295</v>
      </c>
      <c r="W91" s="7" t="s">
        <v>312</v>
      </c>
      <c r="X91" s="7" t="s">
        <v>313</v>
      </c>
      <c r="Y91" s="7">
        <f t="shared" si="3"/>
        <v>24</v>
      </c>
      <c r="Z91" s="7">
        <f t="shared" si="4"/>
        <v>1207.2450000000001</v>
      </c>
      <c r="AA91" s="7" t="str">
        <f t="shared" si="5"/>
        <v>Y</v>
      </c>
    </row>
    <row r="92" spans="1:27" s="7" customFormat="1" ht="64" x14ac:dyDescent="0.2">
      <c r="A92" s="6" t="s">
        <v>303</v>
      </c>
      <c r="B92" s="7" t="s">
        <v>304</v>
      </c>
      <c r="C92" s="7" t="s">
        <v>305</v>
      </c>
      <c r="D92" s="7" t="s">
        <v>306</v>
      </c>
      <c r="E92" s="7" t="s">
        <v>48</v>
      </c>
      <c r="F92" s="7">
        <v>7</v>
      </c>
      <c r="G92" s="7" t="s">
        <v>307</v>
      </c>
      <c r="H92" s="7" t="s">
        <v>308</v>
      </c>
      <c r="I92" s="7" t="s">
        <v>34</v>
      </c>
      <c r="J92" s="7" t="s">
        <v>270</v>
      </c>
      <c r="K92" s="7" t="s">
        <v>309</v>
      </c>
      <c r="L92" s="7" t="s">
        <v>53</v>
      </c>
      <c r="M92" s="7">
        <v>79.239999999999995</v>
      </c>
      <c r="P92" s="7" t="s">
        <v>37</v>
      </c>
      <c r="Q92" s="7">
        <v>0</v>
      </c>
      <c r="R92" s="7" t="s">
        <v>54</v>
      </c>
      <c r="S92" s="7" t="s">
        <v>310</v>
      </c>
      <c r="U92" s="8" t="s">
        <v>311</v>
      </c>
      <c r="V92" s="8" t="s">
        <v>295</v>
      </c>
      <c r="W92" s="7" t="s">
        <v>312</v>
      </c>
      <c r="X92" s="7" t="s">
        <v>313</v>
      </c>
      <c r="Y92" s="7">
        <f t="shared" si="3"/>
        <v>24</v>
      </c>
      <c r="Z92" s="7">
        <f t="shared" si="4"/>
        <v>3.3016666666666663</v>
      </c>
      <c r="AA92" s="7" t="str">
        <f t="shared" si="5"/>
        <v>Y</v>
      </c>
    </row>
    <row r="93" spans="1:27" s="7" customFormat="1" ht="64" x14ac:dyDescent="0.2">
      <c r="A93" s="6" t="s">
        <v>303</v>
      </c>
      <c r="B93" s="7" t="s">
        <v>304</v>
      </c>
      <c r="C93" s="7" t="s">
        <v>305</v>
      </c>
      <c r="D93" s="7" t="s">
        <v>306</v>
      </c>
      <c r="E93" s="7" t="s">
        <v>48</v>
      </c>
      <c r="F93" s="7">
        <v>7</v>
      </c>
      <c r="G93" s="7" t="s">
        <v>307</v>
      </c>
      <c r="H93" s="7" t="s">
        <v>308</v>
      </c>
      <c r="I93" s="7" t="s">
        <v>34</v>
      </c>
      <c r="J93" s="7" t="s">
        <v>270</v>
      </c>
      <c r="K93" s="7" t="s">
        <v>309</v>
      </c>
      <c r="L93" s="7" t="s">
        <v>221</v>
      </c>
      <c r="M93" s="7">
        <v>3379.23</v>
      </c>
      <c r="P93" s="7" t="s">
        <v>37</v>
      </c>
      <c r="Q93" s="7">
        <v>0</v>
      </c>
      <c r="R93" s="7" t="s">
        <v>54</v>
      </c>
      <c r="S93" s="7" t="s">
        <v>310</v>
      </c>
      <c r="U93" s="8" t="s">
        <v>311</v>
      </c>
      <c r="V93" s="8" t="s">
        <v>295</v>
      </c>
      <c r="W93" s="7" t="s">
        <v>312</v>
      </c>
      <c r="X93" s="7" t="s">
        <v>313</v>
      </c>
      <c r="Y93" s="7">
        <f t="shared" si="3"/>
        <v>24</v>
      </c>
      <c r="Z93" s="7">
        <f t="shared" si="4"/>
        <v>140.80125000000001</v>
      </c>
      <c r="AA93" s="7" t="str">
        <f t="shared" si="5"/>
        <v>Y</v>
      </c>
    </row>
    <row r="94" spans="1:27" s="7" customFormat="1" ht="64" x14ac:dyDescent="0.2">
      <c r="A94" s="6" t="s">
        <v>303</v>
      </c>
      <c r="B94" s="7" t="s">
        <v>304</v>
      </c>
      <c r="C94" s="7" t="s">
        <v>305</v>
      </c>
      <c r="D94" s="7" t="s">
        <v>306</v>
      </c>
      <c r="E94" s="7" t="s">
        <v>48</v>
      </c>
      <c r="F94" s="7">
        <v>7</v>
      </c>
      <c r="G94" s="7" t="s">
        <v>307</v>
      </c>
      <c r="H94" s="7" t="s">
        <v>308</v>
      </c>
      <c r="I94" s="7" t="s">
        <v>34</v>
      </c>
      <c r="J94" s="7" t="s">
        <v>270</v>
      </c>
      <c r="K94" s="7" t="s">
        <v>309</v>
      </c>
      <c r="L94" s="7" t="s">
        <v>133</v>
      </c>
      <c r="M94" s="7">
        <v>43652.639999999999</v>
      </c>
      <c r="P94" s="7" t="s">
        <v>37</v>
      </c>
      <c r="Q94" s="7">
        <v>0</v>
      </c>
      <c r="R94" s="7" t="s">
        <v>54</v>
      </c>
      <c r="S94" s="7" t="s">
        <v>310</v>
      </c>
      <c r="U94" s="8" t="s">
        <v>311</v>
      </c>
      <c r="V94" s="8" t="s">
        <v>295</v>
      </c>
      <c r="W94" s="7" t="s">
        <v>312</v>
      </c>
      <c r="X94" s="7" t="s">
        <v>313</v>
      </c>
      <c r="Y94" s="7">
        <f t="shared" si="3"/>
        <v>24</v>
      </c>
      <c r="Z94" s="7">
        <f t="shared" si="4"/>
        <v>1818.86</v>
      </c>
      <c r="AA94" s="7" t="str">
        <f t="shared" si="5"/>
        <v>Y</v>
      </c>
    </row>
    <row r="95" spans="1:27" s="7" customFormat="1" ht="64" x14ac:dyDescent="0.2">
      <c r="A95" s="6" t="s">
        <v>303</v>
      </c>
      <c r="B95" s="7" t="s">
        <v>304</v>
      </c>
      <c r="C95" s="7" t="s">
        <v>305</v>
      </c>
      <c r="D95" s="7" t="s">
        <v>306</v>
      </c>
      <c r="E95" s="7" t="s">
        <v>48</v>
      </c>
      <c r="F95" s="7">
        <v>7</v>
      </c>
      <c r="G95" s="7" t="s">
        <v>307</v>
      </c>
      <c r="H95" s="7" t="s">
        <v>308</v>
      </c>
      <c r="I95" s="7" t="s">
        <v>34</v>
      </c>
      <c r="J95" s="7" t="s">
        <v>270</v>
      </c>
      <c r="K95" s="7" t="s">
        <v>309</v>
      </c>
      <c r="L95" s="7" t="s">
        <v>53</v>
      </c>
      <c r="M95" s="7">
        <v>119.39</v>
      </c>
      <c r="P95" s="7" t="s">
        <v>37</v>
      </c>
      <c r="Q95" s="7">
        <v>0</v>
      </c>
      <c r="R95" s="7" t="s">
        <v>54</v>
      </c>
      <c r="S95" s="7" t="s">
        <v>310</v>
      </c>
      <c r="U95" s="8" t="s">
        <v>311</v>
      </c>
      <c r="V95" s="8" t="s">
        <v>295</v>
      </c>
      <c r="W95" s="7" t="s">
        <v>312</v>
      </c>
      <c r="X95" s="7" t="s">
        <v>313</v>
      </c>
      <c r="Y95" s="7">
        <f t="shared" si="3"/>
        <v>24</v>
      </c>
      <c r="Z95" s="7">
        <f t="shared" si="4"/>
        <v>4.9745833333333334</v>
      </c>
      <c r="AA95" s="7" t="str">
        <f t="shared" si="5"/>
        <v>Y</v>
      </c>
    </row>
    <row r="96" spans="1:27" s="7" customFormat="1" ht="64" x14ac:dyDescent="0.2">
      <c r="A96" s="6" t="s">
        <v>303</v>
      </c>
      <c r="B96" s="7" t="s">
        <v>304</v>
      </c>
      <c r="C96" s="7" t="s">
        <v>305</v>
      </c>
      <c r="D96" s="7" t="s">
        <v>306</v>
      </c>
      <c r="E96" s="7" t="s">
        <v>48</v>
      </c>
      <c r="F96" s="7">
        <v>7</v>
      </c>
      <c r="G96" s="7" t="s">
        <v>307</v>
      </c>
      <c r="H96" s="7" t="s">
        <v>308</v>
      </c>
      <c r="I96" s="7" t="s">
        <v>34</v>
      </c>
      <c r="J96" s="7" t="s">
        <v>270</v>
      </c>
      <c r="K96" s="7" t="s">
        <v>309</v>
      </c>
      <c r="L96" s="7" t="s">
        <v>221</v>
      </c>
      <c r="M96" s="7">
        <v>5091.22</v>
      </c>
      <c r="P96" s="7" t="s">
        <v>37</v>
      </c>
      <c r="Q96" s="7">
        <v>0</v>
      </c>
      <c r="R96" s="7" t="s">
        <v>54</v>
      </c>
      <c r="S96" s="7" t="s">
        <v>310</v>
      </c>
      <c r="U96" s="8" t="s">
        <v>311</v>
      </c>
      <c r="V96" s="8" t="s">
        <v>295</v>
      </c>
      <c r="W96" s="7" t="s">
        <v>312</v>
      </c>
      <c r="X96" s="7" t="s">
        <v>313</v>
      </c>
      <c r="Y96" s="7">
        <f t="shared" si="3"/>
        <v>24</v>
      </c>
      <c r="Z96" s="7">
        <f t="shared" si="4"/>
        <v>212.13416666666669</v>
      </c>
      <c r="AA96" s="7" t="str">
        <f t="shared" si="5"/>
        <v>Y</v>
      </c>
    </row>
    <row r="97" spans="1:27" s="7" customFormat="1" ht="80" x14ac:dyDescent="0.2">
      <c r="A97" s="6" t="s">
        <v>314</v>
      </c>
      <c r="B97" s="7" t="s">
        <v>315</v>
      </c>
      <c r="C97" s="7" t="s">
        <v>316</v>
      </c>
      <c r="D97" s="7" t="s">
        <v>317</v>
      </c>
      <c r="E97" s="7" t="s">
        <v>48</v>
      </c>
      <c r="F97" s="7">
        <v>7</v>
      </c>
      <c r="G97" s="7" t="s">
        <v>318</v>
      </c>
      <c r="H97" s="7" t="s">
        <v>319</v>
      </c>
      <c r="I97" s="7" t="s">
        <v>34</v>
      </c>
      <c r="J97" s="7" t="s">
        <v>320</v>
      </c>
      <c r="K97" s="7" t="s">
        <v>257</v>
      </c>
      <c r="L97" s="7" t="s">
        <v>133</v>
      </c>
      <c r="M97" s="7">
        <v>4123.92</v>
      </c>
      <c r="P97" s="7" t="s">
        <v>37</v>
      </c>
      <c r="Q97" s="7">
        <v>0</v>
      </c>
      <c r="R97" s="7" t="s">
        <v>54</v>
      </c>
      <c r="S97" s="7" t="s">
        <v>321</v>
      </c>
      <c r="U97" s="8" t="s">
        <v>322</v>
      </c>
      <c r="V97" s="8" t="s">
        <v>323</v>
      </c>
      <c r="W97" s="7" t="s">
        <v>324</v>
      </c>
      <c r="X97" s="7" t="s">
        <v>325</v>
      </c>
      <c r="Y97" s="7">
        <f t="shared" si="3"/>
        <v>24</v>
      </c>
      <c r="Z97" s="7">
        <f t="shared" si="4"/>
        <v>171.83</v>
      </c>
      <c r="AA97" s="7" t="str">
        <f t="shared" si="5"/>
        <v>Y</v>
      </c>
    </row>
    <row r="98" spans="1:27" s="7" customFormat="1" ht="80" x14ac:dyDescent="0.2">
      <c r="A98" s="6" t="s">
        <v>314</v>
      </c>
      <c r="B98" s="7" t="s">
        <v>315</v>
      </c>
      <c r="C98" s="7" t="s">
        <v>316</v>
      </c>
      <c r="D98" s="7" t="s">
        <v>317</v>
      </c>
      <c r="E98" s="7" t="s">
        <v>48</v>
      </c>
      <c r="F98" s="7">
        <v>7</v>
      </c>
      <c r="G98" s="7" t="s">
        <v>318</v>
      </c>
      <c r="H98" s="7" t="s">
        <v>319</v>
      </c>
      <c r="I98" s="7" t="s">
        <v>34</v>
      </c>
      <c r="J98" s="7" t="s">
        <v>320</v>
      </c>
      <c r="K98" s="7" t="s">
        <v>257</v>
      </c>
      <c r="L98" s="7" t="s">
        <v>53</v>
      </c>
      <c r="M98" s="7">
        <v>50.37</v>
      </c>
      <c r="P98" s="7" t="s">
        <v>37</v>
      </c>
      <c r="Q98" s="7">
        <v>0</v>
      </c>
      <c r="R98" s="7" t="s">
        <v>54</v>
      </c>
      <c r="S98" s="7" t="s">
        <v>321</v>
      </c>
      <c r="U98" s="8" t="s">
        <v>322</v>
      </c>
      <c r="V98" s="8" t="s">
        <v>323</v>
      </c>
      <c r="W98" s="7" t="s">
        <v>324</v>
      </c>
      <c r="X98" s="7" t="s">
        <v>325</v>
      </c>
      <c r="Y98" s="7">
        <f t="shared" si="3"/>
        <v>24</v>
      </c>
      <c r="Z98" s="7">
        <f t="shared" si="4"/>
        <v>2.0987499999999999</v>
      </c>
      <c r="AA98" s="7" t="str">
        <f t="shared" si="5"/>
        <v>Y</v>
      </c>
    </row>
    <row r="99" spans="1:27" s="7" customFormat="1" ht="80" x14ac:dyDescent="0.2">
      <c r="A99" s="6" t="s">
        <v>314</v>
      </c>
      <c r="B99" s="7" t="s">
        <v>315</v>
      </c>
      <c r="C99" s="7" t="s">
        <v>316</v>
      </c>
      <c r="D99" s="7" t="s">
        <v>317</v>
      </c>
      <c r="E99" s="7" t="s">
        <v>48</v>
      </c>
      <c r="F99" s="7">
        <v>7</v>
      </c>
      <c r="G99" s="7" t="s">
        <v>318</v>
      </c>
      <c r="H99" s="7" t="s">
        <v>319</v>
      </c>
      <c r="I99" s="7" t="s">
        <v>34</v>
      </c>
      <c r="J99" s="7" t="s">
        <v>320</v>
      </c>
      <c r="K99" s="7" t="s">
        <v>257</v>
      </c>
      <c r="L99" s="7" t="s">
        <v>285</v>
      </c>
      <c r="M99" s="7">
        <v>2065.6999999999998</v>
      </c>
      <c r="P99" s="7" t="s">
        <v>37</v>
      </c>
      <c r="Q99" s="7">
        <v>0</v>
      </c>
      <c r="R99" s="7" t="s">
        <v>54</v>
      </c>
      <c r="S99" s="7" t="s">
        <v>321</v>
      </c>
      <c r="U99" s="8" t="s">
        <v>322</v>
      </c>
      <c r="V99" s="8" t="s">
        <v>323</v>
      </c>
      <c r="W99" s="7" t="s">
        <v>324</v>
      </c>
      <c r="X99" s="7" t="s">
        <v>325</v>
      </c>
      <c r="Y99" s="7">
        <f t="shared" si="3"/>
        <v>24</v>
      </c>
      <c r="Z99" s="7">
        <f t="shared" si="4"/>
        <v>86.070833333333326</v>
      </c>
      <c r="AA99" s="7" t="str">
        <f t="shared" si="5"/>
        <v>Y</v>
      </c>
    </row>
    <row r="100" spans="1:27" s="7" customFormat="1" ht="80" x14ac:dyDescent="0.2">
      <c r="A100" s="6" t="s">
        <v>314</v>
      </c>
      <c r="B100" s="7" t="s">
        <v>315</v>
      </c>
      <c r="C100" s="7" t="s">
        <v>316</v>
      </c>
      <c r="D100" s="7" t="s">
        <v>317</v>
      </c>
      <c r="E100" s="7" t="s">
        <v>48</v>
      </c>
      <c r="F100" s="7">
        <v>7</v>
      </c>
      <c r="G100" s="7" t="s">
        <v>318</v>
      </c>
      <c r="H100" s="7" t="s">
        <v>319</v>
      </c>
      <c r="I100" s="7" t="s">
        <v>34</v>
      </c>
      <c r="J100" s="7" t="s">
        <v>320</v>
      </c>
      <c r="K100" s="7" t="s">
        <v>257</v>
      </c>
      <c r="L100" s="7" t="s">
        <v>133</v>
      </c>
      <c r="M100" s="7">
        <v>4267.09</v>
      </c>
      <c r="P100" s="7" t="s">
        <v>37</v>
      </c>
      <c r="Q100" s="7">
        <v>0</v>
      </c>
      <c r="R100" s="7" t="s">
        <v>54</v>
      </c>
      <c r="S100" s="7" t="s">
        <v>321</v>
      </c>
      <c r="U100" s="8" t="s">
        <v>322</v>
      </c>
      <c r="V100" s="8" t="s">
        <v>323</v>
      </c>
      <c r="W100" s="7" t="s">
        <v>324</v>
      </c>
      <c r="X100" s="7" t="s">
        <v>325</v>
      </c>
      <c r="Y100" s="7">
        <f t="shared" si="3"/>
        <v>24</v>
      </c>
      <c r="Z100" s="7">
        <f t="shared" si="4"/>
        <v>177.79541666666668</v>
      </c>
      <c r="AA100" s="7" t="str">
        <f t="shared" si="5"/>
        <v>Y</v>
      </c>
    </row>
    <row r="101" spans="1:27" s="7" customFormat="1" ht="80" x14ac:dyDescent="0.2">
      <c r="A101" s="6" t="s">
        <v>314</v>
      </c>
      <c r="B101" s="7" t="s">
        <v>315</v>
      </c>
      <c r="C101" s="7" t="s">
        <v>316</v>
      </c>
      <c r="D101" s="7" t="s">
        <v>317</v>
      </c>
      <c r="E101" s="7" t="s">
        <v>48</v>
      </c>
      <c r="F101" s="7">
        <v>7</v>
      </c>
      <c r="G101" s="7" t="s">
        <v>318</v>
      </c>
      <c r="H101" s="7" t="s">
        <v>319</v>
      </c>
      <c r="I101" s="7" t="s">
        <v>34</v>
      </c>
      <c r="J101" s="7" t="s">
        <v>320</v>
      </c>
      <c r="K101" s="7" t="s">
        <v>257</v>
      </c>
      <c r="L101" s="7" t="s">
        <v>53</v>
      </c>
      <c r="M101" s="7">
        <v>52.12</v>
      </c>
      <c r="P101" s="7" t="s">
        <v>37</v>
      </c>
      <c r="Q101" s="7">
        <v>0</v>
      </c>
      <c r="R101" s="7" t="s">
        <v>54</v>
      </c>
      <c r="S101" s="7" t="s">
        <v>321</v>
      </c>
      <c r="U101" s="8" t="s">
        <v>322</v>
      </c>
      <c r="V101" s="8" t="s">
        <v>323</v>
      </c>
      <c r="W101" s="7" t="s">
        <v>324</v>
      </c>
      <c r="X101" s="7" t="s">
        <v>325</v>
      </c>
      <c r="Y101" s="7">
        <f t="shared" si="3"/>
        <v>24</v>
      </c>
      <c r="Z101" s="7">
        <f t="shared" si="4"/>
        <v>2.1716666666666664</v>
      </c>
      <c r="AA101" s="7" t="str">
        <f t="shared" si="5"/>
        <v>Y</v>
      </c>
    </row>
    <row r="102" spans="1:27" s="7" customFormat="1" ht="80" x14ac:dyDescent="0.2">
      <c r="A102" s="6" t="s">
        <v>314</v>
      </c>
      <c r="B102" s="7" t="s">
        <v>315</v>
      </c>
      <c r="C102" s="7" t="s">
        <v>316</v>
      </c>
      <c r="D102" s="7" t="s">
        <v>317</v>
      </c>
      <c r="E102" s="7" t="s">
        <v>48</v>
      </c>
      <c r="F102" s="7">
        <v>7</v>
      </c>
      <c r="G102" s="7" t="s">
        <v>318</v>
      </c>
      <c r="H102" s="7" t="s">
        <v>319</v>
      </c>
      <c r="I102" s="7" t="s">
        <v>34</v>
      </c>
      <c r="J102" s="7" t="s">
        <v>320</v>
      </c>
      <c r="K102" s="7" t="s">
        <v>257</v>
      </c>
      <c r="L102" s="7" t="s">
        <v>285</v>
      </c>
      <c r="M102" s="7">
        <v>2137.42</v>
      </c>
      <c r="P102" s="7" t="s">
        <v>37</v>
      </c>
      <c r="Q102" s="7">
        <v>0</v>
      </c>
      <c r="R102" s="7" t="s">
        <v>54</v>
      </c>
      <c r="S102" s="7" t="s">
        <v>321</v>
      </c>
      <c r="U102" s="8" t="s">
        <v>322</v>
      </c>
      <c r="V102" s="8" t="s">
        <v>323</v>
      </c>
      <c r="W102" s="7" t="s">
        <v>324</v>
      </c>
      <c r="X102" s="7" t="s">
        <v>325</v>
      </c>
      <c r="Y102" s="7">
        <f t="shared" si="3"/>
        <v>24</v>
      </c>
      <c r="Z102" s="7">
        <f t="shared" si="4"/>
        <v>89.05916666666667</v>
      </c>
      <c r="AA102" s="7" t="str">
        <f t="shared" si="5"/>
        <v>Y</v>
      </c>
    </row>
    <row r="103" spans="1:27" ht="48" x14ac:dyDescent="0.2">
      <c r="A103" s="1" t="s">
        <v>513</v>
      </c>
      <c r="B103" t="s">
        <v>514</v>
      </c>
      <c r="C103" t="s">
        <v>515</v>
      </c>
      <c r="D103" t="s">
        <v>516</v>
      </c>
      <c r="E103" t="s">
        <v>267</v>
      </c>
      <c r="F103">
        <v>7</v>
      </c>
      <c r="G103" t="s">
        <v>517</v>
      </c>
      <c r="H103" t="s">
        <v>518</v>
      </c>
      <c r="I103" t="s">
        <v>34</v>
      </c>
      <c r="J103" t="s">
        <v>270</v>
      </c>
      <c r="K103" t="s">
        <v>519</v>
      </c>
      <c r="L103" t="s">
        <v>133</v>
      </c>
      <c r="M103">
        <v>5001</v>
      </c>
      <c r="P103" t="s">
        <v>37</v>
      </c>
      <c r="Q103">
        <v>0</v>
      </c>
      <c r="R103" t="s">
        <v>54</v>
      </c>
      <c r="S103" t="s">
        <v>520</v>
      </c>
      <c r="U103" s="2" t="s">
        <v>521</v>
      </c>
      <c r="V103" s="2" t="s">
        <v>522</v>
      </c>
      <c r="W103" t="s">
        <v>219</v>
      </c>
      <c r="X103" t="s">
        <v>523</v>
      </c>
      <c r="Y103">
        <f t="shared" si="3"/>
        <v>6</v>
      </c>
      <c r="Z103">
        <f t="shared" si="4"/>
        <v>833.5</v>
      </c>
      <c r="AA103" t="str">
        <f t="shared" si="5"/>
        <v>Y</v>
      </c>
    </row>
    <row r="104" spans="1:27" ht="48" x14ac:dyDescent="0.2">
      <c r="A104" s="1" t="s">
        <v>513</v>
      </c>
      <c r="B104" t="s">
        <v>514</v>
      </c>
      <c r="C104" t="s">
        <v>515</v>
      </c>
      <c r="D104" t="s">
        <v>516</v>
      </c>
      <c r="E104" t="s">
        <v>267</v>
      </c>
      <c r="F104">
        <v>7</v>
      </c>
      <c r="G104" t="s">
        <v>517</v>
      </c>
      <c r="H104" t="s">
        <v>518</v>
      </c>
      <c r="I104" t="s">
        <v>34</v>
      </c>
      <c r="J104" t="s">
        <v>270</v>
      </c>
      <c r="K104" t="s">
        <v>519</v>
      </c>
      <c r="L104" t="s">
        <v>133</v>
      </c>
      <c r="M104">
        <v>5001</v>
      </c>
      <c r="P104" t="s">
        <v>37</v>
      </c>
      <c r="Q104">
        <v>0</v>
      </c>
      <c r="R104" t="s">
        <v>54</v>
      </c>
      <c r="S104" t="s">
        <v>520</v>
      </c>
      <c r="U104" s="2" t="s">
        <v>521</v>
      </c>
      <c r="V104" s="2" t="s">
        <v>522</v>
      </c>
      <c r="W104" t="s">
        <v>219</v>
      </c>
      <c r="X104" t="s">
        <v>523</v>
      </c>
      <c r="Y104">
        <f t="shared" si="3"/>
        <v>6</v>
      </c>
      <c r="Z104">
        <f t="shared" si="4"/>
        <v>833.5</v>
      </c>
      <c r="AA104" t="str">
        <f t="shared" si="5"/>
        <v>Y</v>
      </c>
    </row>
    <row r="105" spans="1:27" s="7" customFormat="1" ht="64" x14ac:dyDescent="0.2">
      <c r="A105" s="6" t="s">
        <v>326</v>
      </c>
      <c r="B105" s="7" t="s">
        <v>327</v>
      </c>
      <c r="C105" s="7" t="s">
        <v>328</v>
      </c>
      <c r="D105" s="7" t="s">
        <v>329</v>
      </c>
      <c r="E105" s="7" t="s">
        <v>141</v>
      </c>
      <c r="F105" s="7">
        <v>7</v>
      </c>
      <c r="G105" s="7" t="s">
        <v>330</v>
      </c>
      <c r="H105" s="7" t="s">
        <v>331</v>
      </c>
      <c r="I105" s="7" t="s">
        <v>34</v>
      </c>
      <c r="J105" s="7" t="s">
        <v>332</v>
      </c>
      <c r="K105" s="7" t="s">
        <v>35</v>
      </c>
      <c r="L105" s="7" t="s">
        <v>133</v>
      </c>
      <c r="M105" s="7">
        <v>25250.45</v>
      </c>
      <c r="P105" s="7" t="s">
        <v>37</v>
      </c>
      <c r="Q105" s="7">
        <v>0</v>
      </c>
      <c r="R105" s="7" t="s">
        <v>54</v>
      </c>
      <c r="S105" s="7" t="s">
        <v>333</v>
      </c>
      <c r="U105" s="8" t="s">
        <v>334</v>
      </c>
      <c r="V105" s="8" t="s">
        <v>323</v>
      </c>
      <c r="W105" s="7" t="s">
        <v>335</v>
      </c>
      <c r="X105" s="7" t="s">
        <v>336</v>
      </c>
      <c r="Y105" s="7">
        <f t="shared" si="3"/>
        <v>24</v>
      </c>
      <c r="Z105" s="7">
        <f t="shared" si="4"/>
        <v>1052.1020833333334</v>
      </c>
      <c r="AA105" s="7" t="str">
        <f t="shared" si="5"/>
        <v>Y</v>
      </c>
    </row>
    <row r="106" spans="1:27" s="7" customFormat="1" ht="64" x14ac:dyDescent="0.2">
      <c r="A106" s="6" t="s">
        <v>326</v>
      </c>
      <c r="B106" s="7" t="s">
        <v>327</v>
      </c>
      <c r="C106" s="7" t="s">
        <v>328</v>
      </c>
      <c r="D106" s="7" t="s">
        <v>329</v>
      </c>
      <c r="E106" s="7" t="s">
        <v>141</v>
      </c>
      <c r="F106" s="7">
        <v>7</v>
      </c>
      <c r="G106" s="7" t="s">
        <v>330</v>
      </c>
      <c r="H106" s="7" t="s">
        <v>331</v>
      </c>
      <c r="I106" s="7" t="s">
        <v>34</v>
      </c>
      <c r="J106" s="7" t="s">
        <v>332</v>
      </c>
      <c r="K106" s="7" t="s">
        <v>35</v>
      </c>
      <c r="L106" s="7" t="s">
        <v>53</v>
      </c>
      <c r="M106" s="7">
        <v>18.829999999999998</v>
      </c>
      <c r="P106" s="7" t="s">
        <v>37</v>
      </c>
      <c r="Q106" s="7">
        <v>0</v>
      </c>
      <c r="R106" s="7" t="s">
        <v>54</v>
      </c>
      <c r="S106" s="7" t="s">
        <v>333</v>
      </c>
      <c r="U106" s="8" t="s">
        <v>334</v>
      </c>
      <c r="V106" s="8" t="s">
        <v>323</v>
      </c>
      <c r="W106" s="7" t="s">
        <v>335</v>
      </c>
      <c r="X106" s="7" t="s">
        <v>336</v>
      </c>
      <c r="Y106" s="7">
        <f t="shared" si="3"/>
        <v>24</v>
      </c>
      <c r="Z106" s="7">
        <f t="shared" si="4"/>
        <v>0.7845833333333333</v>
      </c>
      <c r="AA106" s="7" t="str">
        <f t="shared" si="5"/>
        <v>Y</v>
      </c>
    </row>
    <row r="107" spans="1:27" s="7" customFormat="1" ht="64" x14ac:dyDescent="0.2">
      <c r="A107" s="6" t="s">
        <v>326</v>
      </c>
      <c r="B107" s="7" t="s">
        <v>327</v>
      </c>
      <c r="C107" s="7" t="s">
        <v>328</v>
      </c>
      <c r="D107" s="7" t="s">
        <v>329</v>
      </c>
      <c r="E107" s="7" t="s">
        <v>141</v>
      </c>
      <c r="F107" s="7">
        <v>7</v>
      </c>
      <c r="G107" s="7" t="s">
        <v>330</v>
      </c>
      <c r="H107" s="7" t="s">
        <v>331</v>
      </c>
      <c r="I107" s="7" t="s">
        <v>34</v>
      </c>
      <c r="J107" s="7" t="s">
        <v>332</v>
      </c>
      <c r="K107" s="7" t="s">
        <v>35</v>
      </c>
      <c r="L107" s="7" t="s">
        <v>135</v>
      </c>
      <c r="M107" s="7">
        <v>2944.97</v>
      </c>
      <c r="P107" s="7" t="s">
        <v>37</v>
      </c>
      <c r="Q107" s="7">
        <v>0</v>
      </c>
      <c r="R107" s="7" t="s">
        <v>54</v>
      </c>
      <c r="S107" s="7" t="s">
        <v>333</v>
      </c>
      <c r="U107" s="8" t="s">
        <v>334</v>
      </c>
      <c r="V107" s="8" t="s">
        <v>323</v>
      </c>
      <c r="W107" s="7" t="s">
        <v>335</v>
      </c>
      <c r="X107" s="7" t="s">
        <v>336</v>
      </c>
      <c r="Y107" s="7">
        <f t="shared" si="3"/>
        <v>24</v>
      </c>
      <c r="Z107" s="7">
        <f t="shared" si="4"/>
        <v>122.70708333333333</v>
      </c>
      <c r="AA107" s="7" t="str">
        <f t="shared" si="5"/>
        <v>Y</v>
      </c>
    </row>
    <row r="108" spans="1:27" s="7" customFormat="1" ht="48" x14ac:dyDescent="0.2">
      <c r="A108" s="6" t="s">
        <v>337</v>
      </c>
      <c r="B108" s="7" t="s">
        <v>338</v>
      </c>
      <c r="C108" s="7" t="s">
        <v>339</v>
      </c>
      <c r="D108" s="7" t="s">
        <v>340</v>
      </c>
      <c r="E108" s="7" t="s">
        <v>48</v>
      </c>
      <c r="F108" s="7">
        <v>7</v>
      </c>
      <c r="G108" s="7" t="s">
        <v>341</v>
      </c>
      <c r="H108" s="7" t="s">
        <v>342</v>
      </c>
      <c r="I108" s="7" t="s">
        <v>34</v>
      </c>
      <c r="J108" s="7" t="s">
        <v>343</v>
      </c>
      <c r="K108" s="7" t="s">
        <v>309</v>
      </c>
      <c r="L108" s="7" t="s">
        <v>133</v>
      </c>
      <c r="M108" s="7">
        <v>29566.51</v>
      </c>
      <c r="P108" s="7" t="s">
        <v>37</v>
      </c>
      <c r="Q108" s="7">
        <v>0</v>
      </c>
      <c r="R108" s="7" t="s">
        <v>54</v>
      </c>
      <c r="S108" s="7" t="s">
        <v>344</v>
      </c>
      <c r="U108" s="8" t="s">
        <v>345</v>
      </c>
      <c r="V108" s="8" t="s">
        <v>346</v>
      </c>
      <c r="W108" s="7" t="s">
        <v>347</v>
      </c>
      <c r="X108" s="7" t="s">
        <v>348</v>
      </c>
      <c r="Y108" s="7">
        <f t="shared" si="3"/>
        <v>24</v>
      </c>
      <c r="Z108" s="7">
        <f t="shared" si="4"/>
        <v>1231.9379166666665</v>
      </c>
      <c r="AA108" s="7" t="str">
        <f t="shared" si="5"/>
        <v>Y</v>
      </c>
    </row>
    <row r="109" spans="1:27" s="7" customFormat="1" ht="48" x14ac:dyDescent="0.2">
      <c r="A109" s="6" t="s">
        <v>337</v>
      </c>
      <c r="B109" s="7" t="s">
        <v>338</v>
      </c>
      <c r="C109" s="7" t="s">
        <v>339</v>
      </c>
      <c r="D109" s="7" t="s">
        <v>340</v>
      </c>
      <c r="E109" s="7" t="s">
        <v>48</v>
      </c>
      <c r="F109" s="7">
        <v>7</v>
      </c>
      <c r="G109" s="7" t="s">
        <v>341</v>
      </c>
      <c r="H109" s="7" t="s">
        <v>342</v>
      </c>
      <c r="I109" s="7" t="s">
        <v>34</v>
      </c>
      <c r="J109" s="7" t="s">
        <v>343</v>
      </c>
      <c r="K109" s="7" t="s">
        <v>309</v>
      </c>
      <c r="L109" s="7" t="s">
        <v>53</v>
      </c>
      <c r="M109" s="7">
        <v>24.65</v>
      </c>
      <c r="P109" s="7" t="s">
        <v>37</v>
      </c>
      <c r="Q109" s="7">
        <v>0</v>
      </c>
      <c r="R109" s="7" t="s">
        <v>54</v>
      </c>
      <c r="S109" s="7" t="s">
        <v>344</v>
      </c>
      <c r="U109" s="8" t="s">
        <v>345</v>
      </c>
      <c r="V109" s="8" t="s">
        <v>346</v>
      </c>
      <c r="W109" s="7" t="s">
        <v>347</v>
      </c>
      <c r="X109" s="7" t="s">
        <v>348</v>
      </c>
      <c r="Y109" s="7">
        <f t="shared" si="3"/>
        <v>24</v>
      </c>
      <c r="Z109" s="7">
        <f t="shared" si="4"/>
        <v>1.0270833333333333</v>
      </c>
      <c r="AA109" s="7" t="str">
        <f t="shared" si="5"/>
        <v>Y</v>
      </c>
    </row>
    <row r="110" spans="1:27" s="7" customFormat="1" ht="48" x14ac:dyDescent="0.2">
      <c r="A110" s="6" t="s">
        <v>337</v>
      </c>
      <c r="B110" s="7" t="s">
        <v>338</v>
      </c>
      <c r="C110" s="7" t="s">
        <v>339</v>
      </c>
      <c r="D110" s="7" t="s">
        <v>340</v>
      </c>
      <c r="E110" s="7" t="s">
        <v>48</v>
      </c>
      <c r="F110" s="7">
        <v>7</v>
      </c>
      <c r="G110" s="7" t="s">
        <v>341</v>
      </c>
      <c r="H110" s="7" t="s">
        <v>342</v>
      </c>
      <c r="I110" s="7" t="s">
        <v>34</v>
      </c>
      <c r="J110" s="7" t="s">
        <v>343</v>
      </c>
      <c r="K110" s="7" t="s">
        <v>309</v>
      </c>
      <c r="L110" s="7" t="s">
        <v>221</v>
      </c>
      <c r="M110" s="7">
        <v>3448.53</v>
      </c>
      <c r="P110" s="7" t="s">
        <v>37</v>
      </c>
      <c r="Q110" s="7">
        <v>0</v>
      </c>
      <c r="R110" s="7" t="s">
        <v>54</v>
      </c>
      <c r="S110" s="7" t="s">
        <v>344</v>
      </c>
      <c r="U110" s="8" t="s">
        <v>345</v>
      </c>
      <c r="V110" s="8" t="s">
        <v>346</v>
      </c>
      <c r="W110" s="7" t="s">
        <v>347</v>
      </c>
      <c r="X110" s="7" t="s">
        <v>348</v>
      </c>
      <c r="Y110" s="7">
        <f t="shared" si="3"/>
        <v>24</v>
      </c>
      <c r="Z110" s="7">
        <f t="shared" si="4"/>
        <v>143.68875</v>
      </c>
      <c r="AA110" s="7" t="str">
        <f t="shared" si="5"/>
        <v>Y</v>
      </c>
    </row>
    <row r="111" spans="1:27" s="7" customFormat="1" ht="48" x14ac:dyDescent="0.2">
      <c r="A111" s="6" t="s">
        <v>337</v>
      </c>
      <c r="B111" s="7" t="s">
        <v>338</v>
      </c>
      <c r="C111" s="7" t="s">
        <v>339</v>
      </c>
      <c r="D111" s="7" t="s">
        <v>340</v>
      </c>
      <c r="E111" s="7" t="s">
        <v>48</v>
      </c>
      <c r="F111" s="7">
        <v>7</v>
      </c>
      <c r="G111" s="7" t="s">
        <v>341</v>
      </c>
      <c r="H111" s="7" t="s">
        <v>342</v>
      </c>
      <c r="I111" s="7" t="s">
        <v>34</v>
      </c>
      <c r="J111" s="7" t="s">
        <v>343</v>
      </c>
      <c r="K111" s="7" t="s">
        <v>309</v>
      </c>
      <c r="L111" s="7" t="s">
        <v>133</v>
      </c>
      <c r="M111" s="7">
        <v>29315.45</v>
      </c>
      <c r="P111" s="7" t="s">
        <v>37</v>
      </c>
      <c r="Q111" s="7">
        <v>0</v>
      </c>
      <c r="R111" s="7" t="s">
        <v>54</v>
      </c>
      <c r="S111" s="7" t="s">
        <v>344</v>
      </c>
      <c r="U111" s="8" t="s">
        <v>345</v>
      </c>
      <c r="V111" s="8" t="s">
        <v>346</v>
      </c>
      <c r="W111" s="7" t="s">
        <v>347</v>
      </c>
      <c r="X111" s="7" t="s">
        <v>348</v>
      </c>
      <c r="Y111" s="7">
        <f t="shared" si="3"/>
        <v>24</v>
      </c>
      <c r="Z111" s="7">
        <f t="shared" si="4"/>
        <v>1221.4770833333334</v>
      </c>
      <c r="AA111" s="7" t="str">
        <f t="shared" si="5"/>
        <v>Y</v>
      </c>
    </row>
    <row r="112" spans="1:27" s="7" customFormat="1" ht="48" x14ac:dyDescent="0.2">
      <c r="A112" s="6" t="s">
        <v>337</v>
      </c>
      <c r="B112" s="7" t="s">
        <v>338</v>
      </c>
      <c r="C112" s="7" t="s">
        <v>339</v>
      </c>
      <c r="D112" s="7" t="s">
        <v>340</v>
      </c>
      <c r="E112" s="7" t="s">
        <v>48</v>
      </c>
      <c r="F112" s="7">
        <v>7</v>
      </c>
      <c r="G112" s="7" t="s">
        <v>341</v>
      </c>
      <c r="H112" s="7" t="s">
        <v>342</v>
      </c>
      <c r="I112" s="7" t="s">
        <v>34</v>
      </c>
      <c r="J112" s="7" t="s">
        <v>343</v>
      </c>
      <c r="K112" s="7" t="s">
        <v>309</v>
      </c>
      <c r="L112" s="7" t="s">
        <v>53</v>
      </c>
      <c r="M112" s="7">
        <v>24.44</v>
      </c>
      <c r="P112" s="7" t="s">
        <v>37</v>
      </c>
      <c r="Q112" s="7">
        <v>0</v>
      </c>
      <c r="R112" s="7" t="s">
        <v>54</v>
      </c>
      <c r="S112" s="7" t="s">
        <v>344</v>
      </c>
      <c r="U112" s="8" t="s">
        <v>345</v>
      </c>
      <c r="V112" s="8" t="s">
        <v>346</v>
      </c>
      <c r="W112" s="7" t="s">
        <v>347</v>
      </c>
      <c r="X112" s="7" t="s">
        <v>348</v>
      </c>
      <c r="Y112" s="7">
        <f t="shared" si="3"/>
        <v>24</v>
      </c>
      <c r="Z112" s="7">
        <f t="shared" si="4"/>
        <v>1.0183333333333333</v>
      </c>
      <c r="AA112" s="7" t="str">
        <f t="shared" si="5"/>
        <v>Y</v>
      </c>
    </row>
    <row r="113" spans="1:27" s="7" customFormat="1" ht="48" x14ac:dyDescent="0.2">
      <c r="A113" s="6" t="s">
        <v>337</v>
      </c>
      <c r="B113" s="7" t="s">
        <v>338</v>
      </c>
      <c r="C113" s="7" t="s">
        <v>339</v>
      </c>
      <c r="D113" s="7" t="s">
        <v>340</v>
      </c>
      <c r="E113" s="7" t="s">
        <v>48</v>
      </c>
      <c r="F113" s="7">
        <v>7</v>
      </c>
      <c r="G113" s="7" t="s">
        <v>341</v>
      </c>
      <c r="H113" s="7" t="s">
        <v>342</v>
      </c>
      <c r="I113" s="7" t="s">
        <v>34</v>
      </c>
      <c r="J113" s="7" t="s">
        <v>343</v>
      </c>
      <c r="K113" s="7" t="s">
        <v>309</v>
      </c>
      <c r="L113" s="7" t="s">
        <v>221</v>
      </c>
      <c r="M113" s="7">
        <v>3419.07</v>
      </c>
      <c r="P113" s="7" t="s">
        <v>37</v>
      </c>
      <c r="Q113" s="7">
        <v>0</v>
      </c>
      <c r="R113" s="7" t="s">
        <v>54</v>
      </c>
      <c r="S113" s="7" t="s">
        <v>344</v>
      </c>
      <c r="U113" s="8" t="s">
        <v>345</v>
      </c>
      <c r="V113" s="8" t="s">
        <v>346</v>
      </c>
      <c r="W113" s="7" t="s">
        <v>347</v>
      </c>
      <c r="X113" s="7" t="s">
        <v>348</v>
      </c>
      <c r="Y113" s="7">
        <f t="shared" si="3"/>
        <v>24</v>
      </c>
      <c r="Z113" s="7">
        <f t="shared" si="4"/>
        <v>142.46125000000001</v>
      </c>
      <c r="AA113" s="7" t="str">
        <f t="shared" si="5"/>
        <v>Y</v>
      </c>
    </row>
    <row r="114" spans="1:27" ht="32" x14ac:dyDescent="0.2">
      <c r="A114" s="1" t="s">
        <v>524</v>
      </c>
      <c r="B114" t="s">
        <v>525</v>
      </c>
      <c r="C114" t="s">
        <v>526</v>
      </c>
      <c r="D114" t="s">
        <v>527</v>
      </c>
      <c r="E114" t="s">
        <v>48</v>
      </c>
      <c r="F114">
        <v>7</v>
      </c>
      <c r="G114" t="s">
        <v>528</v>
      </c>
      <c r="H114" t="s">
        <v>529</v>
      </c>
      <c r="I114" t="s">
        <v>34</v>
      </c>
      <c r="J114" t="s">
        <v>51</v>
      </c>
      <c r="K114" t="s">
        <v>73</v>
      </c>
      <c r="L114" t="s">
        <v>74</v>
      </c>
      <c r="M114">
        <v>7.0000000000000007E-2</v>
      </c>
      <c r="P114" t="s">
        <v>37</v>
      </c>
      <c r="Q114">
        <v>0</v>
      </c>
      <c r="R114" t="s">
        <v>54</v>
      </c>
      <c r="S114" t="s">
        <v>530</v>
      </c>
      <c r="U114" s="2" t="s">
        <v>531</v>
      </c>
      <c r="V114" s="2" t="s">
        <v>532</v>
      </c>
      <c r="W114" t="s">
        <v>58</v>
      </c>
      <c r="X114" t="s">
        <v>533</v>
      </c>
      <c r="Y114">
        <f t="shared" si="3"/>
        <v>10.916666666627862</v>
      </c>
      <c r="Z114">
        <f t="shared" si="4"/>
        <v>6.4122137404808094E-3</v>
      </c>
      <c r="AA114" t="str">
        <f t="shared" si="5"/>
        <v>Y</v>
      </c>
    </row>
    <row r="115" spans="1:27" ht="32" x14ac:dyDescent="0.2">
      <c r="A115" s="1" t="s">
        <v>524</v>
      </c>
      <c r="B115" t="s">
        <v>525</v>
      </c>
      <c r="C115" t="s">
        <v>526</v>
      </c>
      <c r="D115" t="s">
        <v>527</v>
      </c>
      <c r="E115" t="s">
        <v>48</v>
      </c>
      <c r="F115">
        <v>7</v>
      </c>
      <c r="G115" t="s">
        <v>528</v>
      </c>
      <c r="H115" t="s">
        <v>529</v>
      </c>
      <c r="I115" t="s">
        <v>34</v>
      </c>
      <c r="J115" t="s">
        <v>51</v>
      </c>
      <c r="K115" t="s">
        <v>73</v>
      </c>
      <c r="L115" t="s">
        <v>53</v>
      </c>
      <c r="M115">
        <v>7048.36</v>
      </c>
      <c r="P115" t="s">
        <v>37</v>
      </c>
      <c r="Q115">
        <v>0</v>
      </c>
      <c r="R115" t="s">
        <v>54</v>
      </c>
      <c r="S115" t="s">
        <v>530</v>
      </c>
      <c r="U115" s="2" t="s">
        <v>531</v>
      </c>
      <c r="V115" s="2" t="s">
        <v>532</v>
      </c>
      <c r="W115" t="s">
        <v>58</v>
      </c>
      <c r="X115" t="s">
        <v>533</v>
      </c>
      <c r="Y115">
        <f t="shared" si="3"/>
        <v>10.916666666627862</v>
      </c>
      <c r="Z115">
        <f t="shared" si="4"/>
        <v>645.65129771221871</v>
      </c>
      <c r="AA115" t="str">
        <f t="shared" si="5"/>
        <v>Y</v>
      </c>
    </row>
    <row r="116" spans="1:27" s="4" customFormat="1" ht="32" x14ac:dyDescent="0.2">
      <c r="A116" s="3" t="s">
        <v>349</v>
      </c>
      <c r="B116" s="4" t="s">
        <v>350</v>
      </c>
      <c r="C116" s="4" t="s">
        <v>351</v>
      </c>
      <c r="D116" s="4" t="s">
        <v>352</v>
      </c>
      <c r="E116" s="4" t="s">
        <v>211</v>
      </c>
      <c r="F116" s="4">
        <v>7</v>
      </c>
      <c r="G116" s="4" t="s">
        <v>353</v>
      </c>
      <c r="H116" s="4" t="s">
        <v>354</v>
      </c>
      <c r="I116" s="4" t="s">
        <v>34</v>
      </c>
      <c r="J116" s="4" t="s">
        <v>214</v>
      </c>
      <c r="K116" s="4" t="s">
        <v>35</v>
      </c>
      <c r="L116" s="4" t="s">
        <v>133</v>
      </c>
      <c r="M116" s="4">
        <v>1100</v>
      </c>
      <c r="P116" s="4" t="s">
        <v>37</v>
      </c>
      <c r="Q116" s="4">
        <v>0</v>
      </c>
      <c r="R116" s="4" t="s">
        <v>54</v>
      </c>
      <c r="S116" s="4" t="s">
        <v>355</v>
      </c>
      <c r="U116" s="5" t="s">
        <v>356</v>
      </c>
      <c r="V116" s="5" t="s">
        <v>357</v>
      </c>
      <c r="W116" s="4" t="s">
        <v>358</v>
      </c>
      <c r="X116" s="4" t="s">
        <v>359</v>
      </c>
      <c r="Y116" s="4">
        <f t="shared" si="3"/>
        <v>90</v>
      </c>
      <c r="Z116" s="4">
        <f t="shared" si="4"/>
        <v>12.222222222222221</v>
      </c>
      <c r="AA116" s="4" t="str">
        <f t="shared" si="5"/>
        <v>Y</v>
      </c>
    </row>
    <row r="117" spans="1:27" s="4" customFormat="1" ht="32" x14ac:dyDescent="0.2">
      <c r="A117" s="3" t="s">
        <v>349</v>
      </c>
      <c r="B117" s="4" t="s">
        <v>350</v>
      </c>
      <c r="C117" s="4" t="s">
        <v>351</v>
      </c>
      <c r="D117" s="4" t="s">
        <v>352</v>
      </c>
      <c r="E117" s="4" t="s">
        <v>211</v>
      </c>
      <c r="F117" s="4">
        <v>7</v>
      </c>
      <c r="G117" s="4" t="s">
        <v>353</v>
      </c>
      <c r="H117" s="4" t="s">
        <v>354</v>
      </c>
      <c r="I117" s="4" t="s">
        <v>34</v>
      </c>
      <c r="J117" s="4" t="s">
        <v>214</v>
      </c>
      <c r="K117" s="4" t="s">
        <v>35</v>
      </c>
      <c r="L117" s="4" t="s">
        <v>360</v>
      </c>
      <c r="M117" s="4">
        <v>700</v>
      </c>
      <c r="P117" s="4" t="s">
        <v>37</v>
      </c>
      <c r="Q117" s="4">
        <v>0</v>
      </c>
      <c r="R117" s="4" t="s">
        <v>54</v>
      </c>
      <c r="S117" s="4" t="s">
        <v>355</v>
      </c>
      <c r="U117" s="5" t="s">
        <v>356</v>
      </c>
      <c r="V117" s="5" t="s">
        <v>357</v>
      </c>
      <c r="W117" s="4" t="s">
        <v>358</v>
      </c>
      <c r="X117" s="4" t="s">
        <v>359</v>
      </c>
      <c r="Y117" s="4">
        <f t="shared" si="3"/>
        <v>90</v>
      </c>
      <c r="Z117" s="4">
        <f t="shared" si="4"/>
        <v>7.7777777777777777</v>
      </c>
      <c r="AA117" s="4" t="str">
        <f t="shared" si="5"/>
        <v>Y</v>
      </c>
    </row>
    <row r="118" spans="1:27" s="4" customFormat="1" ht="32" x14ac:dyDescent="0.2">
      <c r="A118" s="3" t="s">
        <v>349</v>
      </c>
      <c r="B118" s="4" t="s">
        <v>350</v>
      </c>
      <c r="C118" s="4" t="s">
        <v>351</v>
      </c>
      <c r="D118" s="4" t="s">
        <v>352</v>
      </c>
      <c r="E118" s="4" t="s">
        <v>211</v>
      </c>
      <c r="F118" s="4">
        <v>7</v>
      </c>
      <c r="G118" s="4" t="s">
        <v>353</v>
      </c>
      <c r="H118" s="4" t="s">
        <v>354</v>
      </c>
      <c r="I118" s="4" t="s">
        <v>34</v>
      </c>
      <c r="J118" s="4" t="s">
        <v>214</v>
      </c>
      <c r="K118" s="4" t="s">
        <v>35</v>
      </c>
      <c r="L118" s="4" t="s">
        <v>53</v>
      </c>
      <c r="M118" s="4">
        <v>2200</v>
      </c>
      <c r="P118" s="4" t="s">
        <v>37</v>
      </c>
      <c r="Q118" s="4">
        <v>0</v>
      </c>
      <c r="R118" s="4" t="s">
        <v>54</v>
      </c>
      <c r="S118" s="4" t="s">
        <v>355</v>
      </c>
      <c r="U118" s="5" t="s">
        <v>356</v>
      </c>
      <c r="V118" s="5" t="s">
        <v>357</v>
      </c>
      <c r="W118" s="4" t="s">
        <v>358</v>
      </c>
      <c r="X118" s="4" t="s">
        <v>359</v>
      </c>
      <c r="Y118" s="4">
        <f t="shared" si="3"/>
        <v>90</v>
      </c>
      <c r="Z118" s="4">
        <f t="shared" si="4"/>
        <v>24.444444444444443</v>
      </c>
      <c r="AA118" s="4" t="str">
        <f t="shared" si="5"/>
        <v>Y</v>
      </c>
    </row>
    <row r="119" spans="1:27" s="4" customFormat="1" ht="32" x14ac:dyDescent="0.2">
      <c r="A119" s="3" t="s">
        <v>349</v>
      </c>
      <c r="B119" s="4" t="s">
        <v>350</v>
      </c>
      <c r="C119" s="4" t="s">
        <v>351</v>
      </c>
      <c r="D119" s="4" t="s">
        <v>352</v>
      </c>
      <c r="E119" s="4" t="s">
        <v>211</v>
      </c>
      <c r="F119" s="4">
        <v>7</v>
      </c>
      <c r="G119" s="4" t="s">
        <v>353</v>
      </c>
      <c r="H119" s="4" t="s">
        <v>354</v>
      </c>
      <c r="I119" s="4" t="s">
        <v>34</v>
      </c>
      <c r="J119" s="4" t="s">
        <v>214</v>
      </c>
      <c r="K119" s="4" t="s">
        <v>35</v>
      </c>
      <c r="L119" s="4" t="s">
        <v>361</v>
      </c>
      <c r="M119" s="4">
        <v>600</v>
      </c>
      <c r="P119" s="4" t="s">
        <v>37</v>
      </c>
      <c r="Q119" s="4">
        <v>0</v>
      </c>
      <c r="R119" s="4" t="s">
        <v>54</v>
      </c>
      <c r="S119" s="4" t="s">
        <v>355</v>
      </c>
      <c r="U119" s="5" t="s">
        <v>356</v>
      </c>
      <c r="V119" s="5" t="s">
        <v>357</v>
      </c>
      <c r="W119" s="4" t="s">
        <v>358</v>
      </c>
      <c r="X119" s="4" t="s">
        <v>359</v>
      </c>
      <c r="Y119" s="4">
        <f t="shared" si="3"/>
        <v>90</v>
      </c>
      <c r="Z119" s="4">
        <f t="shared" si="4"/>
        <v>6.666666666666667</v>
      </c>
      <c r="AA119" s="4" t="str">
        <f t="shared" si="5"/>
        <v>Y</v>
      </c>
    </row>
    <row r="120" spans="1:27" s="4" customFormat="1" ht="32" x14ac:dyDescent="0.2">
      <c r="A120" s="3" t="s">
        <v>349</v>
      </c>
      <c r="B120" s="4" t="s">
        <v>350</v>
      </c>
      <c r="C120" s="4" t="s">
        <v>351</v>
      </c>
      <c r="D120" s="4" t="s">
        <v>352</v>
      </c>
      <c r="E120" s="4" t="s">
        <v>211</v>
      </c>
      <c r="F120" s="4">
        <v>7</v>
      </c>
      <c r="G120" s="4" t="s">
        <v>353</v>
      </c>
      <c r="H120" s="4" t="s">
        <v>354</v>
      </c>
      <c r="I120" s="4" t="s">
        <v>34</v>
      </c>
      <c r="J120" s="4" t="s">
        <v>214</v>
      </c>
      <c r="K120" s="4" t="s">
        <v>35</v>
      </c>
      <c r="L120" s="4" t="s">
        <v>36</v>
      </c>
      <c r="M120" s="4">
        <v>59700</v>
      </c>
      <c r="P120" s="4" t="s">
        <v>37</v>
      </c>
      <c r="Q120" s="4">
        <v>0</v>
      </c>
      <c r="R120" s="4" t="s">
        <v>54</v>
      </c>
      <c r="S120" s="4" t="s">
        <v>355</v>
      </c>
      <c r="U120" s="5" t="s">
        <v>356</v>
      </c>
      <c r="V120" s="5" t="s">
        <v>357</v>
      </c>
      <c r="W120" s="4" t="s">
        <v>358</v>
      </c>
      <c r="X120" s="4" t="s">
        <v>359</v>
      </c>
      <c r="Y120" s="4">
        <f t="shared" si="3"/>
        <v>90</v>
      </c>
      <c r="Z120" s="4">
        <f t="shared" si="4"/>
        <v>663.33333333333337</v>
      </c>
      <c r="AA120" s="4" t="str">
        <f t="shared" si="5"/>
        <v>Y</v>
      </c>
    </row>
    <row r="121" spans="1:27" s="10" customFormat="1" ht="48" x14ac:dyDescent="0.2">
      <c r="A121" s="9" t="s">
        <v>362</v>
      </c>
      <c r="B121" s="10" t="s">
        <v>363</v>
      </c>
      <c r="C121" s="10" t="s">
        <v>364</v>
      </c>
      <c r="D121" s="10" t="s">
        <v>365</v>
      </c>
      <c r="E121" s="10" t="s">
        <v>141</v>
      </c>
      <c r="F121" s="10">
        <v>7</v>
      </c>
      <c r="G121" s="10" t="s">
        <v>279</v>
      </c>
      <c r="H121" s="10" t="s">
        <v>280</v>
      </c>
      <c r="I121" s="10" t="s">
        <v>34</v>
      </c>
      <c r="J121" s="10" t="s">
        <v>366</v>
      </c>
      <c r="K121" s="10" t="s">
        <v>367</v>
      </c>
      <c r="L121" s="10" t="s">
        <v>133</v>
      </c>
      <c r="M121" s="10">
        <v>5001</v>
      </c>
      <c r="P121" s="10" t="s">
        <v>37</v>
      </c>
      <c r="Q121" s="10">
        <v>0</v>
      </c>
      <c r="R121" s="10" t="s">
        <v>54</v>
      </c>
      <c r="S121" s="10" t="s">
        <v>368</v>
      </c>
      <c r="U121" s="11" t="s">
        <v>369</v>
      </c>
      <c r="V121" s="11" t="s">
        <v>370</v>
      </c>
      <c r="W121" s="10" t="s">
        <v>371</v>
      </c>
      <c r="X121" s="10" t="s">
        <v>372</v>
      </c>
      <c r="Y121" s="10">
        <f t="shared" si="3"/>
        <v>24</v>
      </c>
      <c r="Z121" s="10">
        <f t="shared" si="4"/>
        <v>208.375</v>
      </c>
      <c r="AA121" s="10" t="str">
        <f t="shared" si="5"/>
        <v>Y</v>
      </c>
    </row>
    <row r="122" spans="1:27" s="10" customFormat="1" ht="48" x14ac:dyDescent="0.2">
      <c r="A122" s="9" t="s">
        <v>362</v>
      </c>
      <c r="B122" s="10" t="s">
        <v>363</v>
      </c>
      <c r="C122" s="10" t="s">
        <v>364</v>
      </c>
      <c r="D122" s="10" t="s">
        <v>365</v>
      </c>
      <c r="E122" s="10" t="s">
        <v>141</v>
      </c>
      <c r="F122" s="10">
        <v>7</v>
      </c>
      <c r="G122" s="10" t="s">
        <v>279</v>
      </c>
      <c r="H122" s="10" t="s">
        <v>280</v>
      </c>
      <c r="I122" s="10" t="s">
        <v>34</v>
      </c>
      <c r="J122" s="10" t="s">
        <v>366</v>
      </c>
      <c r="K122" s="10" t="s">
        <v>367</v>
      </c>
      <c r="L122" s="10" t="s">
        <v>53</v>
      </c>
      <c r="M122" s="10">
        <v>5001</v>
      </c>
      <c r="P122" s="10" t="s">
        <v>37</v>
      </c>
      <c r="Q122" s="10">
        <v>0</v>
      </c>
      <c r="R122" s="10" t="s">
        <v>54</v>
      </c>
      <c r="S122" s="10" t="s">
        <v>368</v>
      </c>
      <c r="U122" s="11" t="s">
        <v>369</v>
      </c>
      <c r="V122" s="11" t="s">
        <v>370</v>
      </c>
      <c r="W122" s="10" t="s">
        <v>371</v>
      </c>
      <c r="X122" s="10" t="s">
        <v>372</v>
      </c>
      <c r="Y122" s="10">
        <f t="shared" si="3"/>
        <v>24</v>
      </c>
      <c r="Z122" s="10">
        <f t="shared" si="4"/>
        <v>208.375</v>
      </c>
      <c r="AA122" s="10" t="str">
        <f t="shared" si="5"/>
        <v>Y</v>
      </c>
    </row>
    <row r="123" spans="1:27" s="10" customFormat="1" ht="48" x14ac:dyDescent="0.2">
      <c r="A123" s="9" t="s">
        <v>362</v>
      </c>
      <c r="B123" s="10" t="s">
        <v>363</v>
      </c>
      <c r="C123" s="10" t="s">
        <v>364</v>
      </c>
      <c r="D123" s="10" t="s">
        <v>365</v>
      </c>
      <c r="E123" s="10" t="s">
        <v>141</v>
      </c>
      <c r="F123" s="10">
        <v>7</v>
      </c>
      <c r="G123" s="10" t="s">
        <v>279</v>
      </c>
      <c r="H123" s="10" t="s">
        <v>280</v>
      </c>
      <c r="I123" s="10" t="s">
        <v>34</v>
      </c>
      <c r="J123" s="10" t="s">
        <v>366</v>
      </c>
      <c r="K123" s="10" t="s">
        <v>367</v>
      </c>
      <c r="L123" s="10" t="s">
        <v>135</v>
      </c>
      <c r="M123" s="10">
        <v>5001</v>
      </c>
      <c r="P123" s="10" t="s">
        <v>37</v>
      </c>
      <c r="Q123" s="10">
        <v>0</v>
      </c>
      <c r="R123" s="10" t="s">
        <v>54</v>
      </c>
      <c r="S123" s="10" t="s">
        <v>368</v>
      </c>
      <c r="U123" s="11" t="s">
        <v>369</v>
      </c>
      <c r="V123" s="11" t="s">
        <v>370</v>
      </c>
      <c r="W123" s="10" t="s">
        <v>371</v>
      </c>
      <c r="X123" s="10" t="s">
        <v>372</v>
      </c>
      <c r="Y123" s="10">
        <f t="shared" si="3"/>
        <v>24</v>
      </c>
      <c r="Z123" s="10">
        <f t="shared" si="4"/>
        <v>208.375</v>
      </c>
      <c r="AA123" s="10" t="str">
        <f t="shared" si="5"/>
        <v>Y</v>
      </c>
    </row>
    <row r="124" spans="1:27" s="10" customFormat="1" ht="48" x14ac:dyDescent="0.2">
      <c r="A124" s="9" t="s">
        <v>373</v>
      </c>
      <c r="B124" s="10" t="s">
        <v>374</v>
      </c>
      <c r="C124" s="10" t="s">
        <v>375</v>
      </c>
      <c r="D124" s="10" t="s">
        <v>376</v>
      </c>
      <c r="E124" s="10" t="s">
        <v>141</v>
      </c>
      <c r="F124" s="10">
        <v>7</v>
      </c>
      <c r="G124" s="10" t="s">
        <v>279</v>
      </c>
      <c r="H124" s="10" t="s">
        <v>280</v>
      </c>
      <c r="I124" s="10" t="s">
        <v>34</v>
      </c>
      <c r="J124" s="10" t="s">
        <v>377</v>
      </c>
      <c r="K124" s="10" t="s">
        <v>378</v>
      </c>
      <c r="L124" s="10" t="s">
        <v>133</v>
      </c>
      <c r="M124" s="10">
        <v>5001</v>
      </c>
      <c r="P124" s="10" t="s">
        <v>37</v>
      </c>
      <c r="Q124" s="10">
        <v>0</v>
      </c>
      <c r="R124" s="10" t="s">
        <v>54</v>
      </c>
      <c r="S124" s="10" t="s">
        <v>379</v>
      </c>
      <c r="U124" s="11" t="s">
        <v>380</v>
      </c>
      <c r="V124" s="11" t="s">
        <v>381</v>
      </c>
      <c r="W124" s="10" t="s">
        <v>371</v>
      </c>
      <c r="X124" s="10" t="s">
        <v>382</v>
      </c>
      <c r="Y124" s="10">
        <f t="shared" si="3"/>
        <v>24</v>
      </c>
      <c r="Z124" s="10">
        <f t="shared" si="4"/>
        <v>208.375</v>
      </c>
      <c r="AA124" s="10" t="str">
        <f t="shared" si="5"/>
        <v>Y</v>
      </c>
    </row>
    <row r="125" spans="1:27" s="10" customFormat="1" ht="48" x14ac:dyDescent="0.2">
      <c r="A125" s="9" t="s">
        <v>373</v>
      </c>
      <c r="B125" s="10" t="s">
        <v>374</v>
      </c>
      <c r="C125" s="10" t="s">
        <v>375</v>
      </c>
      <c r="D125" s="10" t="s">
        <v>376</v>
      </c>
      <c r="E125" s="10" t="s">
        <v>141</v>
      </c>
      <c r="F125" s="10">
        <v>7</v>
      </c>
      <c r="G125" s="10" t="s">
        <v>279</v>
      </c>
      <c r="H125" s="10" t="s">
        <v>280</v>
      </c>
      <c r="I125" s="10" t="s">
        <v>34</v>
      </c>
      <c r="J125" s="10" t="s">
        <v>377</v>
      </c>
      <c r="K125" s="10" t="s">
        <v>378</v>
      </c>
      <c r="L125" s="10" t="s">
        <v>53</v>
      </c>
      <c r="M125" s="10">
        <v>5001</v>
      </c>
      <c r="P125" s="10" t="s">
        <v>37</v>
      </c>
      <c r="Q125" s="10">
        <v>0</v>
      </c>
      <c r="R125" s="10" t="s">
        <v>54</v>
      </c>
      <c r="S125" s="10" t="s">
        <v>379</v>
      </c>
      <c r="U125" s="11" t="s">
        <v>380</v>
      </c>
      <c r="V125" s="11" t="s">
        <v>381</v>
      </c>
      <c r="W125" s="10" t="s">
        <v>371</v>
      </c>
      <c r="X125" s="10" t="s">
        <v>382</v>
      </c>
      <c r="Y125" s="10">
        <f t="shared" si="3"/>
        <v>24</v>
      </c>
      <c r="Z125" s="10">
        <f t="shared" si="4"/>
        <v>208.375</v>
      </c>
      <c r="AA125" s="10" t="str">
        <f t="shared" si="5"/>
        <v>Y</v>
      </c>
    </row>
    <row r="126" spans="1:27" s="10" customFormat="1" ht="48" x14ac:dyDescent="0.2">
      <c r="A126" s="9" t="s">
        <v>373</v>
      </c>
      <c r="B126" s="10" t="s">
        <v>374</v>
      </c>
      <c r="C126" s="10" t="s">
        <v>375</v>
      </c>
      <c r="D126" s="10" t="s">
        <v>376</v>
      </c>
      <c r="E126" s="10" t="s">
        <v>141</v>
      </c>
      <c r="F126" s="10">
        <v>7</v>
      </c>
      <c r="G126" s="10" t="s">
        <v>279</v>
      </c>
      <c r="H126" s="10" t="s">
        <v>280</v>
      </c>
      <c r="I126" s="10" t="s">
        <v>34</v>
      </c>
      <c r="J126" s="10" t="s">
        <v>377</v>
      </c>
      <c r="K126" s="10" t="s">
        <v>378</v>
      </c>
      <c r="L126" s="10" t="s">
        <v>285</v>
      </c>
      <c r="M126" s="10">
        <v>5001</v>
      </c>
      <c r="P126" s="10" t="s">
        <v>37</v>
      </c>
      <c r="Q126" s="10">
        <v>0</v>
      </c>
      <c r="R126" s="10" t="s">
        <v>54</v>
      </c>
      <c r="S126" s="10" t="s">
        <v>379</v>
      </c>
      <c r="U126" s="11" t="s">
        <v>380</v>
      </c>
      <c r="V126" s="11" t="s">
        <v>381</v>
      </c>
      <c r="W126" s="10" t="s">
        <v>371</v>
      </c>
      <c r="X126" s="10" t="s">
        <v>382</v>
      </c>
      <c r="Y126" s="10">
        <f t="shared" si="3"/>
        <v>24</v>
      </c>
      <c r="Z126" s="10">
        <f t="shared" si="4"/>
        <v>208.375</v>
      </c>
      <c r="AA126" s="10" t="str">
        <f t="shared" si="5"/>
        <v>Y</v>
      </c>
    </row>
    <row r="127" spans="1:27" s="10" customFormat="1" ht="48" x14ac:dyDescent="0.2">
      <c r="A127" s="9" t="s">
        <v>383</v>
      </c>
      <c r="B127" s="10" t="s">
        <v>384</v>
      </c>
      <c r="C127" s="10" t="s">
        <v>385</v>
      </c>
      <c r="D127" s="10" t="s">
        <v>386</v>
      </c>
      <c r="E127" s="10" t="s">
        <v>141</v>
      </c>
      <c r="F127" s="10">
        <v>7</v>
      </c>
      <c r="G127" s="10" t="s">
        <v>32</v>
      </c>
      <c r="H127" s="10" t="s">
        <v>387</v>
      </c>
      <c r="I127" s="10" t="s">
        <v>34</v>
      </c>
      <c r="J127" s="10" t="s">
        <v>366</v>
      </c>
      <c r="K127" s="10" t="s">
        <v>388</v>
      </c>
      <c r="L127" s="10" t="s">
        <v>389</v>
      </c>
      <c r="M127" s="10">
        <v>5001</v>
      </c>
      <c r="P127" s="10" t="s">
        <v>37</v>
      </c>
      <c r="Q127" s="10">
        <v>0</v>
      </c>
      <c r="R127" s="10" t="s">
        <v>54</v>
      </c>
      <c r="S127" s="10" t="s">
        <v>390</v>
      </c>
      <c r="U127" s="11" t="s">
        <v>147</v>
      </c>
      <c r="V127" s="11" t="s">
        <v>370</v>
      </c>
      <c r="W127" s="10" t="s">
        <v>371</v>
      </c>
      <c r="X127" s="10" t="s">
        <v>391</v>
      </c>
      <c r="Y127" s="10">
        <f t="shared" si="3"/>
        <v>24</v>
      </c>
      <c r="Z127" s="10">
        <f t="shared" si="4"/>
        <v>208.375</v>
      </c>
      <c r="AA127" s="10" t="str">
        <f t="shared" si="5"/>
        <v>Y</v>
      </c>
    </row>
    <row r="128" spans="1:27" s="10" customFormat="1" ht="48" x14ac:dyDescent="0.2">
      <c r="A128" s="9" t="s">
        <v>383</v>
      </c>
      <c r="B128" s="10" t="s">
        <v>384</v>
      </c>
      <c r="C128" s="10" t="s">
        <v>385</v>
      </c>
      <c r="D128" s="10" t="s">
        <v>386</v>
      </c>
      <c r="E128" s="10" t="s">
        <v>141</v>
      </c>
      <c r="F128" s="10">
        <v>7</v>
      </c>
      <c r="G128" s="10" t="s">
        <v>32</v>
      </c>
      <c r="H128" s="10" t="s">
        <v>387</v>
      </c>
      <c r="I128" s="10" t="s">
        <v>34</v>
      </c>
      <c r="J128" s="10" t="s">
        <v>366</v>
      </c>
      <c r="K128" s="10" t="s">
        <v>388</v>
      </c>
      <c r="L128" s="10" t="s">
        <v>285</v>
      </c>
      <c r="M128" s="10">
        <v>5001</v>
      </c>
      <c r="P128" s="10" t="s">
        <v>37</v>
      </c>
      <c r="Q128" s="10">
        <v>0</v>
      </c>
      <c r="R128" s="10" t="s">
        <v>54</v>
      </c>
      <c r="S128" s="10" t="s">
        <v>390</v>
      </c>
      <c r="U128" s="11" t="s">
        <v>147</v>
      </c>
      <c r="V128" s="11" t="s">
        <v>370</v>
      </c>
      <c r="W128" s="10" t="s">
        <v>371</v>
      </c>
      <c r="X128" s="10" t="s">
        <v>391</v>
      </c>
      <c r="Y128" s="10">
        <f t="shared" si="3"/>
        <v>24</v>
      </c>
      <c r="Z128" s="10">
        <f t="shared" si="4"/>
        <v>208.375</v>
      </c>
      <c r="AA128" s="10" t="str">
        <f t="shared" si="5"/>
        <v>Y</v>
      </c>
    </row>
    <row r="129" spans="1:27" s="10" customFormat="1" ht="48" x14ac:dyDescent="0.2">
      <c r="A129" s="9" t="s">
        <v>383</v>
      </c>
      <c r="B129" s="10" t="s">
        <v>384</v>
      </c>
      <c r="C129" s="10" t="s">
        <v>385</v>
      </c>
      <c r="D129" s="10" t="s">
        <v>386</v>
      </c>
      <c r="E129" s="10" t="s">
        <v>141</v>
      </c>
      <c r="F129" s="10">
        <v>7</v>
      </c>
      <c r="G129" s="10" t="s">
        <v>32</v>
      </c>
      <c r="H129" s="10" t="s">
        <v>387</v>
      </c>
      <c r="I129" s="10" t="s">
        <v>34</v>
      </c>
      <c r="J129" s="10" t="s">
        <v>366</v>
      </c>
      <c r="K129" s="10" t="s">
        <v>388</v>
      </c>
      <c r="L129" s="10" t="s">
        <v>202</v>
      </c>
      <c r="M129" s="10">
        <v>5001</v>
      </c>
      <c r="P129" s="10" t="s">
        <v>37</v>
      </c>
      <c r="Q129" s="10">
        <v>0</v>
      </c>
      <c r="R129" s="10" t="s">
        <v>54</v>
      </c>
      <c r="S129" s="10" t="s">
        <v>390</v>
      </c>
      <c r="U129" s="11" t="s">
        <v>147</v>
      </c>
      <c r="V129" s="11" t="s">
        <v>370</v>
      </c>
      <c r="W129" s="10" t="s">
        <v>371</v>
      </c>
      <c r="X129" s="10" t="s">
        <v>391</v>
      </c>
      <c r="Y129" s="10">
        <f t="shared" si="3"/>
        <v>24</v>
      </c>
      <c r="Z129" s="10">
        <f t="shared" si="4"/>
        <v>208.375</v>
      </c>
      <c r="AA129" s="10" t="str">
        <f t="shared" si="5"/>
        <v>Y</v>
      </c>
    </row>
    <row r="130" spans="1:27" s="10" customFormat="1" ht="48" x14ac:dyDescent="0.2">
      <c r="A130" s="9" t="s">
        <v>392</v>
      </c>
      <c r="B130" s="10" t="s">
        <v>393</v>
      </c>
      <c r="C130" s="10" t="s">
        <v>394</v>
      </c>
      <c r="D130" s="10" t="s">
        <v>395</v>
      </c>
      <c r="E130" s="10" t="s">
        <v>141</v>
      </c>
      <c r="F130" s="10">
        <v>7</v>
      </c>
      <c r="G130" s="10" t="s">
        <v>32</v>
      </c>
      <c r="H130" s="10" t="s">
        <v>387</v>
      </c>
      <c r="I130" s="10" t="s">
        <v>34</v>
      </c>
      <c r="J130" s="10" t="s">
        <v>396</v>
      </c>
      <c r="K130" s="10" t="s">
        <v>388</v>
      </c>
      <c r="L130" s="10" t="s">
        <v>133</v>
      </c>
      <c r="M130" s="10">
        <v>5001</v>
      </c>
      <c r="P130" s="10" t="s">
        <v>37</v>
      </c>
      <c r="Q130" s="10">
        <v>0</v>
      </c>
      <c r="R130" s="10" t="s">
        <v>54</v>
      </c>
      <c r="S130" s="10" t="s">
        <v>397</v>
      </c>
      <c r="U130" s="11" t="s">
        <v>398</v>
      </c>
      <c r="V130" s="11" t="s">
        <v>381</v>
      </c>
      <c r="W130" s="10" t="s">
        <v>371</v>
      </c>
      <c r="X130" s="10" t="s">
        <v>399</v>
      </c>
      <c r="Y130" s="10">
        <f t="shared" ref="Y130:Y193" si="6">(H130-G130)*24</f>
        <v>24</v>
      </c>
      <c r="Z130" s="10">
        <f t="shared" ref="Z130:Z193" si="7">M130/Y130</f>
        <v>208.375</v>
      </c>
      <c r="AA130" s="10" t="str">
        <f t="shared" ref="AA130:AA193" si="8">IF(Z130&gt;=Q130,"Y","N")</f>
        <v>Y</v>
      </c>
    </row>
    <row r="131" spans="1:27" s="10" customFormat="1" ht="48" x14ac:dyDescent="0.2">
      <c r="A131" s="9" t="s">
        <v>392</v>
      </c>
      <c r="B131" s="10" t="s">
        <v>393</v>
      </c>
      <c r="C131" s="10" t="s">
        <v>394</v>
      </c>
      <c r="D131" s="10" t="s">
        <v>395</v>
      </c>
      <c r="E131" s="10" t="s">
        <v>141</v>
      </c>
      <c r="F131" s="10">
        <v>7</v>
      </c>
      <c r="G131" s="10" t="s">
        <v>32</v>
      </c>
      <c r="H131" s="10" t="s">
        <v>387</v>
      </c>
      <c r="I131" s="10" t="s">
        <v>34</v>
      </c>
      <c r="J131" s="10" t="s">
        <v>396</v>
      </c>
      <c r="K131" s="10" t="s">
        <v>388</v>
      </c>
      <c r="L131" s="10" t="s">
        <v>53</v>
      </c>
      <c r="M131" s="10">
        <v>5001</v>
      </c>
      <c r="P131" s="10" t="s">
        <v>37</v>
      </c>
      <c r="Q131" s="10">
        <v>0</v>
      </c>
      <c r="R131" s="10" t="s">
        <v>54</v>
      </c>
      <c r="S131" s="10" t="s">
        <v>397</v>
      </c>
      <c r="U131" s="11" t="s">
        <v>398</v>
      </c>
      <c r="V131" s="11" t="s">
        <v>381</v>
      </c>
      <c r="W131" s="10" t="s">
        <v>371</v>
      </c>
      <c r="X131" s="10" t="s">
        <v>399</v>
      </c>
      <c r="Y131" s="10">
        <f t="shared" si="6"/>
        <v>24</v>
      </c>
      <c r="Z131" s="10">
        <f t="shared" si="7"/>
        <v>208.375</v>
      </c>
      <c r="AA131" s="10" t="str">
        <f t="shared" si="8"/>
        <v>Y</v>
      </c>
    </row>
    <row r="132" spans="1:27" s="10" customFormat="1" ht="48" x14ac:dyDescent="0.2">
      <c r="A132" s="9" t="s">
        <v>392</v>
      </c>
      <c r="B132" s="10" t="s">
        <v>393</v>
      </c>
      <c r="C132" s="10" t="s">
        <v>394</v>
      </c>
      <c r="D132" s="10" t="s">
        <v>395</v>
      </c>
      <c r="E132" s="10" t="s">
        <v>141</v>
      </c>
      <c r="F132" s="10">
        <v>7</v>
      </c>
      <c r="G132" s="10" t="s">
        <v>32</v>
      </c>
      <c r="H132" s="10" t="s">
        <v>387</v>
      </c>
      <c r="I132" s="10" t="s">
        <v>34</v>
      </c>
      <c r="J132" s="10" t="s">
        <v>396</v>
      </c>
      <c r="K132" s="10" t="s">
        <v>388</v>
      </c>
      <c r="L132" s="10" t="s">
        <v>285</v>
      </c>
      <c r="M132" s="10">
        <v>5001</v>
      </c>
      <c r="P132" s="10" t="s">
        <v>37</v>
      </c>
      <c r="Q132" s="10">
        <v>0</v>
      </c>
      <c r="R132" s="10" t="s">
        <v>54</v>
      </c>
      <c r="S132" s="10" t="s">
        <v>397</v>
      </c>
      <c r="U132" s="11" t="s">
        <v>398</v>
      </c>
      <c r="V132" s="11" t="s">
        <v>381</v>
      </c>
      <c r="W132" s="10" t="s">
        <v>371</v>
      </c>
      <c r="X132" s="10" t="s">
        <v>399</v>
      </c>
      <c r="Y132" s="10">
        <f t="shared" si="6"/>
        <v>24</v>
      </c>
      <c r="Z132" s="10">
        <f t="shared" si="7"/>
        <v>208.375</v>
      </c>
      <c r="AA132" s="10" t="str">
        <f t="shared" si="8"/>
        <v>Y</v>
      </c>
    </row>
    <row r="133" spans="1:27" s="13" customFormat="1" ht="48" x14ac:dyDescent="0.2">
      <c r="A133" s="12" t="s">
        <v>534</v>
      </c>
      <c r="B133" s="13" t="s">
        <v>535</v>
      </c>
      <c r="C133" s="13" t="s">
        <v>536</v>
      </c>
      <c r="D133" s="13" t="s">
        <v>537</v>
      </c>
      <c r="E133" s="13" t="s">
        <v>538</v>
      </c>
      <c r="F133" s="13">
        <v>4</v>
      </c>
      <c r="G133" s="13" t="s">
        <v>539</v>
      </c>
      <c r="H133" s="13" t="s">
        <v>540</v>
      </c>
      <c r="I133" s="13" t="s">
        <v>34</v>
      </c>
      <c r="J133" s="13" t="s">
        <v>541</v>
      </c>
      <c r="K133" s="13" t="s">
        <v>542</v>
      </c>
      <c r="L133" s="13" t="s">
        <v>543</v>
      </c>
      <c r="M133" s="13">
        <v>165</v>
      </c>
      <c r="P133" s="13" t="s">
        <v>37</v>
      </c>
      <c r="Q133" s="13">
        <v>100</v>
      </c>
      <c r="R133" s="13" t="s">
        <v>37</v>
      </c>
      <c r="S133" s="13" t="s">
        <v>544</v>
      </c>
      <c r="U133" s="14" t="s">
        <v>545</v>
      </c>
      <c r="V133" s="14" t="s">
        <v>546</v>
      </c>
      <c r="W133" s="13" t="s">
        <v>547</v>
      </c>
      <c r="X133" s="13" t="s">
        <v>548</v>
      </c>
      <c r="Y133" s="13">
        <f t="shared" si="6"/>
        <v>96</v>
      </c>
      <c r="Z133" s="13">
        <f t="shared" si="7"/>
        <v>1.71875</v>
      </c>
      <c r="AA133" s="13" t="str">
        <f t="shared" si="8"/>
        <v>N</v>
      </c>
    </row>
    <row r="134" spans="1:27" s="13" customFormat="1" ht="48" x14ac:dyDescent="0.2">
      <c r="A134" s="12" t="s">
        <v>534</v>
      </c>
      <c r="B134" s="13" t="s">
        <v>535</v>
      </c>
      <c r="C134" s="13" t="s">
        <v>536</v>
      </c>
      <c r="D134" s="13" t="s">
        <v>537</v>
      </c>
      <c r="E134" s="13" t="s">
        <v>538</v>
      </c>
      <c r="F134" s="13">
        <v>4</v>
      </c>
      <c r="G134" s="13" t="s">
        <v>539</v>
      </c>
      <c r="H134" s="13" t="s">
        <v>540</v>
      </c>
      <c r="I134" s="13" t="s">
        <v>34</v>
      </c>
      <c r="J134" s="13" t="s">
        <v>541</v>
      </c>
      <c r="K134" s="13" t="s">
        <v>542</v>
      </c>
      <c r="L134" s="13" t="s">
        <v>543</v>
      </c>
      <c r="M134" s="13">
        <v>1163</v>
      </c>
      <c r="P134" s="13" t="s">
        <v>37</v>
      </c>
      <c r="Q134" s="13">
        <v>100</v>
      </c>
      <c r="R134" s="13" t="s">
        <v>37</v>
      </c>
      <c r="S134" s="13" t="s">
        <v>544</v>
      </c>
      <c r="U134" s="14" t="s">
        <v>545</v>
      </c>
      <c r="V134" s="14" t="s">
        <v>546</v>
      </c>
      <c r="W134" s="13" t="s">
        <v>547</v>
      </c>
      <c r="X134" s="13" t="s">
        <v>548</v>
      </c>
      <c r="Y134" s="13">
        <f t="shared" si="6"/>
        <v>96</v>
      </c>
      <c r="Z134" s="13">
        <f t="shared" si="7"/>
        <v>12.114583333333334</v>
      </c>
      <c r="AA134" s="13" t="str">
        <f t="shared" si="8"/>
        <v>N</v>
      </c>
    </row>
    <row r="135" spans="1:27" s="13" customFormat="1" ht="48" x14ac:dyDescent="0.2">
      <c r="A135" s="12" t="s">
        <v>534</v>
      </c>
      <c r="B135" s="13" t="s">
        <v>535</v>
      </c>
      <c r="C135" s="13" t="s">
        <v>536</v>
      </c>
      <c r="D135" s="13" t="s">
        <v>537</v>
      </c>
      <c r="E135" s="13" t="s">
        <v>538</v>
      </c>
      <c r="F135" s="13">
        <v>4</v>
      </c>
      <c r="G135" s="13" t="s">
        <v>539</v>
      </c>
      <c r="H135" s="13" t="s">
        <v>540</v>
      </c>
      <c r="I135" s="13" t="s">
        <v>34</v>
      </c>
      <c r="J135" s="13" t="s">
        <v>541</v>
      </c>
      <c r="K135" s="13" t="s">
        <v>542</v>
      </c>
      <c r="L135" s="13" t="s">
        <v>543</v>
      </c>
      <c r="M135" s="13">
        <v>701</v>
      </c>
      <c r="P135" s="13" t="s">
        <v>37</v>
      </c>
      <c r="Q135" s="13">
        <v>100</v>
      </c>
      <c r="R135" s="13" t="s">
        <v>37</v>
      </c>
      <c r="S135" s="13" t="s">
        <v>544</v>
      </c>
      <c r="U135" s="14" t="s">
        <v>545</v>
      </c>
      <c r="V135" s="14" t="s">
        <v>546</v>
      </c>
      <c r="W135" s="13" t="s">
        <v>547</v>
      </c>
      <c r="X135" s="13" t="s">
        <v>548</v>
      </c>
      <c r="Y135" s="13">
        <f t="shared" si="6"/>
        <v>96</v>
      </c>
      <c r="Z135" s="13">
        <f t="shared" si="7"/>
        <v>7.302083333333333</v>
      </c>
      <c r="AA135" s="13" t="str">
        <f t="shared" si="8"/>
        <v>N</v>
      </c>
    </row>
    <row r="136" spans="1:27" s="13" customFormat="1" ht="48" x14ac:dyDescent="0.2">
      <c r="A136" s="12" t="s">
        <v>534</v>
      </c>
      <c r="B136" s="13" t="s">
        <v>535</v>
      </c>
      <c r="C136" s="13" t="s">
        <v>536</v>
      </c>
      <c r="D136" s="13" t="s">
        <v>537</v>
      </c>
      <c r="E136" s="13" t="s">
        <v>538</v>
      </c>
      <c r="F136" s="13">
        <v>4</v>
      </c>
      <c r="G136" s="13" t="s">
        <v>539</v>
      </c>
      <c r="H136" s="13" t="s">
        <v>540</v>
      </c>
      <c r="I136" s="13" t="s">
        <v>34</v>
      </c>
      <c r="J136" s="13" t="s">
        <v>541</v>
      </c>
      <c r="K136" s="13" t="s">
        <v>542</v>
      </c>
      <c r="L136" s="13" t="s">
        <v>543</v>
      </c>
      <c r="M136" s="13">
        <v>765</v>
      </c>
      <c r="P136" s="13" t="s">
        <v>37</v>
      </c>
      <c r="Q136" s="13">
        <v>100</v>
      </c>
      <c r="R136" s="13" t="s">
        <v>37</v>
      </c>
      <c r="S136" s="13" t="s">
        <v>544</v>
      </c>
      <c r="U136" s="14" t="s">
        <v>545</v>
      </c>
      <c r="V136" s="14" t="s">
        <v>546</v>
      </c>
      <c r="W136" s="13" t="s">
        <v>547</v>
      </c>
      <c r="X136" s="13" t="s">
        <v>548</v>
      </c>
      <c r="Y136" s="13">
        <f t="shared" si="6"/>
        <v>96</v>
      </c>
      <c r="Z136" s="13">
        <f t="shared" si="7"/>
        <v>7.96875</v>
      </c>
      <c r="AA136" s="13" t="str">
        <f t="shared" si="8"/>
        <v>N</v>
      </c>
    </row>
    <row r="137" spans="1:27" ht="48" x14ac:dyDescent="0.2">
      <c r="A137" s="1" t="s">
        <v>549</v>
      </c>
      <c r="B137" t="s">
        <v>550</v>
      </c>
      <c r="C137" t="s">
        <v>551</v>
      </c>
      <c r="D137" t="s">
        <v>552</v>
      </c>
      <c r="E137" t="s">
        <v>553</v>
      </c>
      <c r="F137">
        <v>12</v>
      </c>
      <c r="G137" t="s">
        <v>554</v>
      </c>
      <c r="H137" t="s">
        <v>555</v>
      </c>
      <c r="I137" t="s">
        <v>34</v>
      </c>
      <c r="J137" t="s">
        <v>431</v>
      </c>
      <c r="K137" t="s">
        <v>556</v>
      </c>
      <c r="L137" t="s">
        <v>133</v>
      </c>
      <c r="M137">
        <v>1719.07</v>
      </c>
      <c r="P137" t="s">
        <v>37</v>
      </c>
      <c r="Q137">
        <v>26.66</v>
      </c>
      <c r="R137" t="s">
        <v>38</v>
      </c>
      <c r="S137" t="s">
        <v>557</v>
      </c>
      <c r="U137" s="2" t="s">
        <v>558</v>
      </c>
      <c r="V137" s="2" t="s">
        <v>559</v>
      </c>
      <c r="W137" t="s">
        <v>560</v>
      </c>
      <c r="X137" t="s">
        <v>561</v>
      </c>
      <c r="Y137">
        <f t="shared" si="6"/>
        <v>21.683333333465271</v>
      </c>
      <c r="Z137">
        <f t="shared" si="7"/>
        <v>79.280707147865016</v>
      </c>
      <c r="AA137" t="str">
        <f t="shared" si="8"/>
        <v>Y</v>
      </c>
    </row>
    <row r="138" spans="1:27" ht="48" x14ac:dyDescent="0.2">
      <c r="A138" s="1" t="s">
        <v>549</v>
      </c>
      <c r="B138" t="s">
        <v>550</v>
      </c>
      <c r="C138" t="s">
        <v>551</v>
      </c>
      <c r="D138" t="s">
        <v>552</v>
      </c>
      <c r="E138" t="s">
        <v>553</v>
      </c>
      <c r="F138">
        <v>12</v>
      </c>
      <c r="G138" t="s">
        <v>554</v>
      </c>
      <c r="H138" t="s">
        <v>555</v>
      </c>
      <c r="I138" t="s">
        <v>34</v>
      </c>
      <c r="J138" t="s">
        <v>431</v>
      </c>
      <c r="K138" t="s">
        <v>556</v>
      </c>
      <c r="L138" t="s">
        <v>134</v>
      </c>
      <c r="M138">
        <v>60.37</v>
      </c>
      <c r="P138" t="s">
        <v>37</v>
      </c>
      <c r="Q138">
        <v>8.07</v>
      </c>
      <c r="R138" t="s">
        <v>38</v>
      </c>
      <c r="S138" t="s">
        <v>557</v>
      </c>
      <c r="U138" s="2" t="s">
        <v>558</v>
      </c>
      <c r="V138" s="2" t="s">
        <v>559</v>
      </c>
      <c r="W138" t="s">
        <v>560</v>
      </c>
      <c r="X138" t="s">
        <v>561</v>
      </c>
      <c r="Y138">
        <f t="shared" si="6"/>
        <v>21.683333333465271</v>
      </c>
      <c r="Z138">
        <f t="shared" si="7"/>
        <v>2.7841660261168024</v>
      </c>
      <c r="AA138" t="str">
        <f t="shared" si="8"/>
        <v>N</v>
      </c>
    </row>
    <row r="139" spans="1:27" ht="48" x14ac:dyDescent="0.2">
      <c r="A139" s="1" t="s">
        <v>549</v>
      </c>
      <c r="B139" t="s">
        <v>550</v>
      </c>
      <c r="C139" t="s">
        <v>551</v>
      </c>
      <c r="D139" t="s">
        <v>552</v>
      </c>
      <c r="E139" t="s">
        <v>553</v>
      </c>
      <c r="F139">
        <v>12</v>
      </c>
      <c r="G139" t="s">
        <v>554</v>
      </c>
      <c r="H139" t="s">
        <v>555</v>
      </c>
      <c r="I139" t="s">
        <v>34</v>
      </c>
      <c r="J139" t="s">
        <v>431</v>
      </c>
      <c r="K139" t="s">
        <v>556</v>
      </c>
      <c r="L139" t="s">
        <v>157</v>
      </c>
      <c r="M139">
        <v>242.62</v>
      </c>
      <c r="P139" t="s">
        <v>37</v>
      </c>
      <c r="Q139">
        <v>5.23</v>
      </c>
      <c r="R139" t="s">
        <v>38</v>
      </c>
      <c r="S139" t="s">
        <v>557</v>
      </c>
      <c r="U139" s="2" t="s">
        <v>558</v>
      </c>
      <c r="V139" s="2" t="s">
        <v>559</v>
      </c>
      <c r="W139" t="s">
        <v>560</v>
      </c>
      <c r="X139" t="s">
        <v>561</v>
      </c>
      <c r="Y139">
        <f t="shared" si="6"/>
        <v>21.683333333465271</v>
      </c>
      <c r="Z139">
        <f t="shared" si="7"/>
        <v>11.189239046818926</v>
      </c>
      <c r="AA139" t="str">
        <f t="shared" si="8"/>
        <v>Y</v>
      </c>
    </row>
    <row r="140" spans="1:27" ht="48" x14ac:dyDescent="0.2">
      <c r="A140" s="1" t="s">
        <v>549</v>
      </c>
      <c r="B140" t="s">
        <v>550</v>
      </c>
      <c r="C140" t="s">
        <v>551</v>
      </c>
      <c r="D140" t="s">
        <v>552</v>
      </c>
      <c r="E140" t="s">
        <v>553</v>
      </c>
      <c r="F140">
        <v>12</v>
      </c>
      <c r="G140" t="s">
        <v>554</v>
      </c>
      <c r="H140" t="s">
        <v>555</v>
      </c>
      <c r="I140" t="s">
        <v>34</v>
      </c>
      <c r="J140" t="s">
        <v>431</v>
      </c>
      <c r="K140" t="s">
        <v>556</v>
      </c>
      <c r="L140" t="s">
        <v>111</v>
      </c>
      <c r="M140">
        <v>100</v>
      </c>
      <c r="P140" t="s">
        <v>112</v>
      </c>
      <c r="Q140">
        <v>0</v>
      </c>
      <c r="R140" t="s">
        <v>54</v>
      </c>
      <c r="S140" t="s">
        <v>562</v>
      </c>
      <c r="U140" s="2" t="s">
        <v>558</v>
      </c>
      <c r="V140" s="2" t="s">
        <v>559</v>
      </c>
      <c r="W140" t="s">
        <v>560</v>
      </c>
      <c r="X140" t="s">
        <v>561</v>
      </c>
      <c r="Y140">
        <f t="shared" si="6"/>
        <v>21.683333333465271</v>
      </c>
      <c r="Z140">
        <f t="shared" si="7"/>
        <v>4.611837048396227</v>
      </c>
      <c r="AA140" t="str">
        <f t="shared" si="8"/>
        <v>Y</v>
      </c>
    </row>
    <row r="141" spans="1:27" ht="48" x14ac:dyDescent="0.2">
      <c r="A141" s="1" t="s">
        <v>549</v>
      </c>
      <c r="B141" t="s">
        <v>550</v>
      </c>
      <c r="C141" t="s">
        <v>551</v>
      </c>
      <c r="D141" t="s">
        <v>552</v>
      </c>
      <c r="E141" t="s">
        <v>553</v>
      </c>
      <c r="F141">
        <v>12</v>
      </c>
      <c r="G141" t="s">
        <v>554</v>
      </c>
      <c r="H141" t="s">
        <v>555</v>
      </c>
      <c r="I141" t="s">
        <v>34</v>
      </c>
      <c r="J141" t="s">
        <v>431</v>
      </c>
      <c r="K141" t="s">
        <v>556</v>
      </c>
      <c r="L141" t="s">
        <v>416</v>
      </c>
      <c r="M141">
        <v>1476.94</v>
      </c>
      <c r="P141" t="s">
        <v>37</v>
      </c>
      <c r="Q141">
        <v>32.270000000000003</v>
      </c>
      <c r="R141" t="s">
        <v>38</v>
      </c>
      <c r="S141" t="s">
        <v>557</v>
      </c>
      <c r="U141" s="2" t="s">
        <v>558</v>
      </c>
      <c r="V141" s="2" t="s">
        <v>559</v>
      </c>
      <c r="W141" t="s">
        <v>560</v>
      </c>
      <c r="X141" t="s">
        <v>561</v>
      </c>
      <c r="Y141">
        <f t="shared" si="6"/>
        <v>21.683333333465271</v>
      </c>
      <c r="Z141">
        <f t="shared" si="7"/>
        <v>68.114066102583237</v>
      </c>
      <c r="AA141" t="str">
        <f t="shared" si="8"/>
        <v>Y</v>
      </c>
    </row>
    <row r="142" spans="1:27" ht="48" x14ac:dyDescent="0.2">
      <c r="A142" s="1" t="s">
        <v>549</v>
      </c>
      <c r="B142" t="s">
        <v>550</v>
      </c>
      <c r="C142" t="s">
        <v>551</v>
      </c>
      <c r="D142" t="s">
        <v>552</v>
      </c>
      <c r="E142" t="s">
        <v>553</v>
      </c>
      <c r="F142">
        <v>12</v>
      </c>
      <c r="G142" t="s">
        <v>554</v>
      </c>
      <c r="H142" t="s">
        <v>555</v>
      </c>
      <c r="I142" t="s">
        <v>34</v>
      </c>
      <c r="J142" t="s">
        <v>431</v>
      </c>
      <c r="K142" t="s">
        <v>556</v>
      </c>
      <c r="L142" t="s">
        <v>563</v>
      </c>
      <c r="M142">
        <v>6654.8</v>
      </c>
      <c r="P142" t="s">
        <v>37</v>
      </c>
      <c r="Q142">
        <v>30.66</v>
      </c>
      <c r="R142" t="s">
        <v>38</v>
      </c>
      <c r="S142" t="s">
        <v>557</v>
      </c>
      <c r="U142" s="2" t="s">
        <v>558</v>
      </c>
      <c r="V142" s="2" t="s">
        <v>559</v>
      </c>
      <c r="W142" t="s">
        <v>560</v>
      </c>
      <c r="X142" t="s">
        <v>561</v>
      </c>
      <c r="Y142">
        <f t="shared" si="6"/>
        <v>21.683333333465271</v>
      </c>
      <c r="Z142">
        <f t="shared" si="7"/>
        <v>306.90853189667212</v>
      </c>
      <c r="AA142" t="str">
        <f t="shared" si="8"/>
        <v>Y</v>
      </c>
    </row>
    <row r="143" spans="1:27" ht="48" x14ac:dyDescent="0.2">
      <c r="A143" s="1" t="s">
        <v>549</v>
      </c>
      <c r="B143" t="s">
        <v>550</v>
      </c>
      <c r="C143" t="s">
        <v>551</v>
      </c>
      <c r="D143" t="s">
        <v>552</v>
      </c>
      <c r="E143" t="s">
        <v>553</v>
      </c>
      <c r="F143">
        <v>12</v>
      </c>
      <c r="G143" t="s">
        <v>554</v>
      </c>
      <c r="H143" t="s">
        <v>555</v>
      </c>
      <c r="I143" t="s">
        <v>34</v>
      </c>
      <c r="J143" t="s">
        <v>431</v>
      </c>
      <c r="K143" t="s">
        <v>556</v>
      </c>
      <c r="L143" t="s">
        <v>479</v>
      </c>
      <c r="M143">
        <v>20.37</v>
      </c>
      <c r="P143" t="s">
        <v>37</v>
      </c>
      <c r="Q143">
        <v>32.270000000000003</v>
      </c>
      <c r="R143" t="s">
        <v>38</v>
      </c>
      <c r="S143" t="s">
        <v>557</v>
      </c>
      <c r="U143" s="2" t="s">
        <v>558</v>
      </c>
      <c r="V143" s="2" t="s">
        <v>559</v>
      </c>
      <c r="W143" t="s">
        <v>560</v>
      </c>
      <c r="X143" t="s">
        <v>561</v>
      </c>
      <c r="Y143">
        <f t="shared" si="6"/>
        <v>21.683333333465271</v>
      </c>
      <c r="Z143">
        <f t="shared" si="7"/>
        <v>0.93943120675831149</v>
      </c>
      <c r="AA143" t="str">
        <f t="shared" si="8"/>
        <v>N</v>
      </c>
    </row>
    <row r="144" spans="1:27" ht="48" x14ac:dyDescent="0.2">
      <c r="A144" s="1" t="s">
        <v>549</v>
      </c>
      <c r="B144" t="s">
        <v>550</v>
      </c>
      <c r="C144" t="s">
        <v>551</v>
      </c>
      <c r="D144" t="s">
        <v>552</v>
      </c>
      <c r="E144" t="s">
        <v>553</v>
      </c>
      <c r="F144">
        <v>12</v>
      </c>
      <c r="G144" t="s">
        <v>554</v>
      </c>
      <c r="H144" t="s">
        <v>555</v>
      </c>
      <c r="I144" t="s">
        <v>34</v>
      </c>
      <c r="J144" t="s">
        <v>431</v>
      </c>
      <c r="K144" t="s">
        <v>556</v>
      </c>
      <c r="L144" t="s">
        <v>133</v>
      </c>
      <c r="M144">
        <v>1699.07</v>
      </c>
      <c r="P144" t="s">
        <v>37</v>
      </c>
      <c r="Q144">
        <v>26.72</v>
      </c>
      <c r="R144" t="s">
        <v>38</v>
      </c>
      <c r="S144" t="s">
        <v>564</v>
      </c>
      <c r="U144" s="2" t="s">
        <v>558</v>
      </c>
      <c r="V144" s="2" t="s">
        <v>559</v>
      </c>
      <c r="W144" t="s">
        <v>560</v>
      </c>
      <c r="X144" t="s">
        <v>561</v>
      </c>
      <c r="Y144">
        <f t="shared" si="6"/>
        <v>21.683333333465271</v>
      </c>
      <c r="Z144">
        <f t="shared" si="7"/>
        <v>78.358339738185776</v>
      </c>
      <c r="AA144" t="str">
        <f t="shared" si="8"/>
        <v>Y</v>
      </c>
    </row>
    <row r="145" spans="1:27" ht="48" x14ac:dyDescent="0.2">
      <c r="A145" s="1" t="s">
        <v>549</v>
      </c>
      <c r="B145" t="s">
        <v>550</v>
      </c>
      <c r="C145" t="s">
        <v>551</v>
      </c>
      <c r="D145" t="s">
        <v>552</v>
      </c>
      <c r="E145" t="s">
        <v>553</v>
      </c>
      <c r="F145">
        <v>12</v>
      </c>
      <c r="G145" t="s">
        <v>554</v>
      </c>
      <c r="H145" t="s">
        <v>555</v>
      </c>
      <c r="I145" t="s">
        <v>34</v>
      </c>
      <c r="J145" t="s">
        <v>431</v>
      </c>
      <c r="K145" t="s">
        <v>556</v>
      </c>
      <c r="L145" t="s">
        <v>134</v>
      </c>
      <c r="M145">
        <v>318.04000000000002</v>
      </c>
      <c r="P145" t="s">
        <v>37</v>
      </c>
      <c r="Q145">
        <v>31.07</v>
      </c>
      <c r="R145" t="s">
        <v>38</v>
      </c>
      <c r="S145" t="s">
        <v>564</v>
      </c>
      <c r="U145" s="2" t="s">
        <v>558</v>
      </c>
      <c r="V145" s="2" t="s">
        <v>559</v>
      </c>
      <c r="W145" t="s">
        <v>560</v>
      </c>
      <c r="X145" t="s">
        <v>561</v>
      </c>
      <c r="Y145">
        <f t="shared" si="6"/>
        <v>21.683333333465271</v>
      </c>
      <c r="Z145">
        <f t="shared" si="7"/>
        <v>14.667486548719362</v>
      </c>
      <c r="AA145" t="str">
        <f t="shared" si="8"/>
        <v>N</v>
      </c>
    </row>
    <row r="146" spans="1:27" ht="48" x14ac:dyDescent="0.2">
      <c r="A146" s="1" t="s">
        <v>549</v>
      </c>
      <c r="B146" t="s">
        <v>550</v>
      </c>
      <c r="C146" t="s">
        <v>551</v>
      </c>
      <c r="D146" t="s">
        <v>552</v>
      </c>
      <c r="E146" t="s">
        <v>553</v>
      </c>
      <c r="F146">
        <v>12</v>
      </c>
      <c r="G146" t="s">
        <v>554</v>
      </c>
      <c r="H146" t="s">
        <v>555</v>
      </c>
      <c r="I146" t="s">
        <v>34</v>
      </c>
      <c r="J146" t="s">
        <v>431</v>
      </c>
      <c r="K146" t="s">
        <v>556</v>
      </c>
      <c r="L146" t="s">
        <v>157</v>
      </c>
      <c r="M146">
        <v>254.96</v>
      </c>
      <c r="P146" t="s">
        <v>37</v>
      </c>
      <c r="Q146">
        <v>5.24</v>
      </c>
      <c r="R146" t="s">
        <v>38</v>
      </c>
      <c r="S146" t="s">
        <v>564</v>
      </c>
      <c r="U146" s="2" t="s">
        <v>558</v>
      </c>
      <c r="V146" s="2" t="s">
        <v>559</v>
      </c>
      <c r="W146" t="s">
        <v>560</v>
      </c>
      <c r="X146" t="s">
        <v>561</v>
      </c>
      <c r="Y146">
        <f t="shared" si="6"/>
        <v>21.683333333465271</v>
      </c>
      <c r="Z146">
        <f t="shared" si="7"/>
        <v>11.758339738591021</v>
      </c>
      <c r="AA146" t="str">
        <f t="shared" si="8"/>
        <v>Y</v>
      </c>
    </row>
    <row r="147" spans="1:27" ht="48" x14ac:dyDescent="0.2">
      <c r="A147" s="1" t="s">
        <v>549</v>
      </c>
      <c r="B147" t="s">
        <v>550</v>
      </c>
      <c r="C147" t="s">
        <v>551</v>
      </c>
      <c r="D147" t="s">
        <v>552</v>
      </c>
      <c r="E147" t="s">
        <v>553</v>
      </c>
      <c r="F147">
        <v>12</v>
      </c>
      <c r="G147" t="s">
        <v>554</v>
      </c>
      <c r="H147" t="s">
        <v>555</v>
      </c>
      <c r="I147" t="s">
        <v>34</v>
      </c>
      <c r="J147" t="s">
        <v>431</v>
      </c>
      <c r="K147" t="s">
        <v>556</v>
      </c>
      <c r="L147" t="s">
        <v>111</v>
      </c>
      <c r="M147">
        <v>100</v>
      </c>
      <c r="P147" t="s">
        <v>112</v>
      </c>
      <c r="Q147">
        <v>0</v>
      </c>
      <c r="R147" t="s">
        <v>54</v>
      </c>
      <c r="S147" t="s">
        <v>562</v>
      </c>
      <c r="U147" s="2" t="s">
        <v>558</v>
      </c>
      <c r="V147" s="2" t="s">
        <v>559</v>
      </c>
      <c r="W147" t="s">
        <v>560</v>
      </c>
      <c r="X147" t="s">
        <v>561</v>
      </c>
      <c r="Y147">
        <f t="shared" si="6"/>
        <v>21.683333333465271</v>
      </c>
      <c r="Z147">
        <f t="shared" si="7"/>
        <v>4.611837048396227</v>
      </c>
      <c r="AA147" t="str">
        <f t="shared" si="8"/>
        <v>Y</v>
      </c>
    </row>
    <row r="148" spans="1:27" ht="48" x14ac:dyDescent="0.2">
      <c r="A148" s="1" t="s">
        <v>549</v>
      </c>
      <c r="B148" t="s">
        <v>550</v>
      </c>
      <c r="C148" t="s">
        <v>551</v>
      </c>
      <c r="D148" t="s">
        <v>552</v>
      </c>
      <c r="E148" t="s">
        <v>553</v>
      </c>
      <c r="F148">
        <v>12</v>
      </c>
      <c r="G148" t="s">
        <v>554</v>
      </c>
      <c r="H148" t="s">
        <v>555</v>
      </c>
      <c r="I148" t="s">
        <v>34</v>
      </c>
      <c r="J148" t="s">
        <v>431</v>
      </c>
      <c r="K148" t="s">
        <v>556</v>
      </c>
      <c r="L148" t="s">
        <v>416</v>
      </c>
      <c r="M148">
        <v>945.59</v>
      </c>
      <c r="P148" t="s">
        <v>37</v>
      </c>
      <c r="Q148">
        <v>31.07</v>
      </c>
      <c r="R148" t="s">
        <v>38</v>
      </c>
      <c r="S148" t="s">
        <v>564</v>
      </c>
      <c r="U148" s="2" t="s">
        <v>558</v>
      </c>
      <c r="V148" s="2" t="s">
        <v>559</v>
      </c>
      <c r="W148" t="s">
        <v>560</v>
      </c>
      <c r="X148" t="s">
        <v>561</v>
      </c>
      <c r="Y148">
        <f t="shared" si="6"/>
        <v>21.683333333465271</v>
      </c>
      <c r="Z148">
        <f t="shared" si="7"/>
        <v>43.609069945929889</v>
      </c>
      <c r="AA148" t="str">
        <f t="shared" si="8"/>
        <v>Y</v>
      </c>
    </row>
    <row r="149" spans="1:27" ht="48" x14ac:dyDescent="0.2">
      <c r="A149" s="1" t="s">
        <v>549</v>
      </c>
      <c r="B149" t="s">
        <v>550</v>
      </c>
      <c r="C149" t="s">
        <v>551</v>
      </c>
      <c r="D149" t="s">
        <v>552</v>
      </c>
      <c r="E149" t="s">
        <v>553</v>
      </c>
      <c r="F149">
        <v>12</v>
      </c>
      <c r="G149" t="s">
        <v>554</v>
      </c>
      <c r="H149" t="s">
        <v>555</v>
      </c>
      <c r="I149" t="s">
        <v>34</v>
      </c>
      <c r="J149" t="s">
        <v>431</v>
      </c>
      <c r="K149" t="s">
        <v>556</v>
      </c>
      <c r="L149" t="s">
        <v>563</v>
      </c>
      <c r="M149">
        <v>7592.73</v>
      </c>
      <c r="P149" t="s">
        <v>37</v>
      </c>
      <c r="Q149">
        <v>31.07</v>
      </c>
      <c r="R149" t="s">
        <v>38</v>
      </c>
      <c r="S149" t="s">
        <v>564</v>
      </c>
      <c r="U149" s="2" t="s">
        <v>558</v>
      </c>
      <c r="V149" s="2" t="s">
        <v>559</v>
      </c>
      <c r="W149" t="s">
        <v>560</v>
      </c>
      <c r="X149" t="s">
        <v>561</v>
      </c>
      <c r="Y149">
        <f t="shared" si="6"/>
        <v>21.683333333465271</v>
      </c>
      <c r="Z149">
        <f t="shared" si="7"/>
        <v>350.16433512469484</v>
      </c>
      <c r="AA149" t="str">
        <f t="shared" si="8"/>
        <v>Y</v>
      </c>
    </row>
    <row r="150" spans="1:27" ht="48" x14ac:dyDescent="0.2">
      <c r="A150" s="1" t="s">
        <v>549</v>
      </c>
      <c r="B150" t="s">
        <v>550</v>
      </c>
      <c r="C150" t="s">
        <v>551</v>
      </c>
      <c r="D150" t="s">
        <v>552</v>
      </c>
      <c r="E150" t="s">
        <v>553</v>
      </c>
      <c r="F150">
        <v>12</v>
      </c>
      <c r="G150" t="s">
        <v>554</v>
      </c>
      <c r="H150" t="s">
        <v>555</v>
      </c>
      <c r="I150" t="s">
        <v>34</v>
      </c>
      <c r="J150" t="s">
        <v>431</v>
      </c>
      <c r="K150" t="s">
        <v>556</v>
      </c>
      <c r="L150" t="s">
        <v>479</v>
      </c>
      <c r="M150">
        <v>6.92</v>
      </c>
      <c r="P150" t="s">
        <v>37</v>
      </c>
      <c r="Q150">
        <v>31.07</v>
      </c>
      <c r="R150" t="s">
        <v>38</v>
      </c>
      <c r="S150" t="s">
        <v>564</v>
      </c>
      <c r="U150" s="2" t="s">
        <v>558</v>
      </c>
      <c r="V150" s="2" t="s">
        <v>559</v>
      </c>
      <c r="W150" t="s">
        <v>560</v>
      </c>
      <c r="X150" t="s">
        <v>561</v>
      </c>
      <c r="Y150">
        <f t="shared" si="6"/>
        <v>21.683333333465271</v>
      </c>
      <c r="Z150">
        <f t="shared" si="7"/>
        <v>0.31913912374901893</v>
      </c>
      <c r="AA150" t="str">
        <f t="shared" si="8"/>
        <v>N</v>
      </c>
    </row>
    <row r="151" spans="1:27" ht="16" x14ac:dyDescent="0.2">
      <c r="A151" s="1" t="s">
        <v>565</v>
      </c>
      <c r="B151" t="s">
        <v>566</v>
      </c>
      <c r="C151" t="s">
        <v>567</v>
      </c>
      <c r="D151" t="s">
        <v>568</v>
      </c>
      <c r="E151" t="s">
        <v>162</v>
      </c>
      <c r="F151">
        <v>6</v>
      </c>
      <c r="G151" t="s">
        <v>569</v>
      </c>
      <c r="H151" t="s">
        <v>570</v>
      </c>
      <c r="I151" t="s">
        <v>34</v>
      </c>
      <c r="J151" t="s">
        <v>51</v>
      </c>
      <c r="K151" t="s">
        <v>52</v>
      </c>
      <c r="L151" t="s">
        <v>74</v>
      </c>
      <c r="M151">
        <v>0.1</v>
      </c>
      <c r="P151" t="s">
        <v>37</v>
      </c>
      <c r="Q151">
        <v>0</v>
      </c>
      <c r="R151" t="s">
        <v>54</v>
      </c>
      <c r="S151" t="s">
        <v>571</v>
      </c>
      <c r="U151" s="2" t="s">
        <v>572</v>
      </c>
      <c r="V151" s="2" t="s">
        <v>573</v>
      </c>
      <c r="W151" t="s">
        <v>58</v>
      </c>
      <c r="X151" t="s">
        <v>574</v>
      </c>
      <c r="Y151">
        <f t="shared" si="6"/>
        <v>17.449999999953434</v>
      </c>
      <c r="Z151">
        <f t="shared" si="7"/>
        <v>5.7306590258032588E-3</v>
      </c>
      <c r="AA151" t="str">
        <f t="shared" si="8"/>
        <v>Y</v>
      </c>
    </row>
    <row r="152" spans="1:27" ht="16" x14ac:dyDescent="0.2">
      <c r="A152" s="1" t="s">
        <v>565</v>
      </c>
      <c r="B152" t="s">
        <v>566</v>
      </c>
      <c r="C152" t="s">
        <v>567</v>
      </c>
      <c r="D152" t="s">
        <v>568</v>
      </c>
      <c r="E152" t="s">
        <v>162</v>
      </c>
      <c r="F152">
        <v>6</v>
      </c>
      <c r="G152" t="s">
        <v>569</v>
      </c>
      <c r="H152" t="s">
        <v>570</v>
      </c>
      <c r="I152" t="s">
        <v>34</v>
      </c>
      <c r="J152" t="s">
        <v>51</v>
      </c>
      <c r="K152" t="s">
        <v>52</v>
      </c>
      <c r="L152" t="s">
        <v>53</v>
      </c>
      <c r="M152">
        <v>5913</v>
      </c>
      <c r="P152" t="s">
        <v>37</v>
      </c>
      <c r="Q152">
        <v>0</v>
      </c>
      <c r="R152" t="s">
        <v>54</v>
      </c>
      <c r="S152" t="s">
        <v>571</v>
      </c>
      <c r="U152" s="2" t="s">
        <v>572</v>
      </c>
      <c r="V152" s="2" t="s">
        <v>573</v>
      </c>
      <c r="W152" t="s">
        <v>58</v>
      </c>
      <c r="X152" t="s">
        <v>574</v>
      </c>
      <c r="Y152">
        <f t="shared" si="6"/>
        <v>17.449999999953434</v>
      </c>
      <c r="Z152">
        <f t="shared" si="7"/>
        <v>338.85386819574666</v>
      </c>
      <c r="AA152" t="str">
        <f t="shared" si="8"/>
        <v>Y</v>
      </c>
    </row>
    <row r="153" spans="1:27" ht="48" x14ac:dyDescent="0.2">
      <c r="A153" s="1" t="s">
        <v>575</v>
      </c>
      <c r="B153" t="s">
        <v>576</v>
      </c>
      <c r="C153" t="s">
        <v>577</v>
      </c>
      <c r="D153" t="s">
        <v>578</v>
      </c>
      <c r="E153" t="s">
        <v>579</v>
      </c>
      <c r="F153">
        <v>7</v>
      </c>
      <c r="G153" t="s">
        <v>580</v>
      </c>
      <c r="H153" t="s">
        <v>581</v>
      </c>
      <c r="I153" t="s">
        <v>34</v>
      </c>
      <c r="J153" t="s">
        <v>582</v>
      </c>
      <c r="K153" t="s">
        <v>583</v>
      </c>
      <c r="L153" t="s">
        <v>360</v>
      </c>
      <c r="M153">
        <v>64.510000000000005</v>
      </c>
      <c r="P153" t="s">
        <v>37</v>
      </c>
      <c r="Q153">
        <v>0</v>
      </c>
      <c r="R153" t="s">
        <v>54</v>
      </c>
      <c r="S153" t="s">
        <v>584</v>
      </c>
      <c r="U153" s="2" t="s">
        <v>585</v>
      </c>
      <c r="V153" s="2" t="s">
        <v>586</v>
      </c>
      <c r="W153" t="s">
        <v>587</v>
      </c>
      <c r="X153" t="s">
        <v>588</v>
      </c>
      <c r="Y153">
        <f t="shared" si="6"/>
        <v>15</v>
      </c>
      <c r="Z153">
        <f t="shared" si="7"/>
        <v>4.3006666666666673</v>
      </c>
      <c r="AA153" t="str">
        <f t="shared" si="8"/>
        <v>Y</v>
      </c>
    </row>
    <row r="154" spans="1:27" ht="48" x14ac:dyDescent="0.2">
      <c r="A154" s="1" t="s">
        <v>575</v>
      </c>
      <c r="B154" t="s">
        <v>576</v>
      </c>
      <c r="C154" t="s">
        <v>577</v>
      </c>
      <c r="D154" t="s">
        <v>578</v>
      </c>
      <c r="E154" t="s">
        <v>579</v>
      </c>
      <c r="F154">
        <v>7</v>
      </c>
      <c r="G154" t="s">
        <v>580</v>
      </c>
      <c r="H154" t="s">
        <v>581</v>
      </c>
      <c r="I154" t="s">
        <v>34</v>
      </c>
      <c r="J154" t="s">
        <v>582</v>
      </c>
      <c r="K154" t="s">
        <v>583</v>
      </c>
      <c r="L154" t="s">
        <v>53</v>
      </c>
      <c r="M154">
        <v>7372.15</v>
      </c>
      <c r="P154" t="s">
        <v>37</v>
      </c>
      <c r="Q154">
        <v>0</v>
      </c>
      <c r="R154" t="s">
        <v>54</v>
      </c>
      <c r="S154" t="s">
        <v>584</v>
      </c>
      <c r="U154" s="2" t="s">
        <v>585</v>
      </c>
      <c r="V154" s="2" t="s">
        <v>586</v>
      </c>
      <c r="W154" t="s">
        <v>587</v>
      </c>
      <c r="X154" t="s">
        <v>588</v>
      </c>
      <c r="Y154">
        <f t="shared" si="6"/>
        <v>15</v>
      </c>
      <c r="Z154">
        <f t="shared" si="7"/>
        <v>491.47666666666663</v>
      </c>
      <c r="AA154" t="str">
        <f t="shared" si="8"/>
        <v>Y</v>
      </c>
    </row>
    <row r="155" spans="1:27" ht="16" x14ac:dyDescent="0.2">
      <c r="A155" s="1" t="s">
        <v>589</v>
      </c>
      <c r="B155" t="s">
        <v>590</v>
      </c>
      <c r="C155" t="s">
        <v>591</v>
      </c>
      <c r="D155" t="s">
        <v>592</v>
      </c>
      <c r="E155" t="s">
        <v>457</v>
      </c>
      <c r="F155">
        <v>7</v>
      </c>
      <c r="G155" t="s">
        <v>593</v>
      </c>
      <c r="H155" t="s">
        <v>594</v>
      </c>
      <c r="I155" t="s">
        <v>34</v>
      </c>
      <c r="J155" t="s">
        <v>595</v>
      </c>
      <c r="K155" t="s">
        <v>596</v>
      </c>
      <c r="L155" t="s">
        <v>133</v>
      </c>
      <c r="M155">
        <v>257</v>
      </c>
      <c r="P155" t="s">
        <v>37</v>
      </c>
      <c r="Q155">
        <v>0</v>
      </c>
      <c r="R155" t="s">
        <v>54</v>
      </c>
      <c r="S155" t="s">
        <v>597</v>
      </c>
      <c r="U155" s="2" t="s">
        <v>598</v>
      </c>
      <c r="V155" s="2" t="s">
        <v>599</v>
      </c>
      <c r="W155" t="s">
        <v>54</v>
      </c>
      <c r="X155" t="s">
        <v>600</v>
      </c>
      <c r="Y155">
        <f t="shared" si="6"/>
        <v>2.7999999998719431</v>
      </c>
      <c r="Z155">
        <f t="shared" si="7"/>
        <v>91.785714289912065</v>
      </c>
      <c r="AA155" t="str">
        <f t="shared" si="8"/>
        <v>Y</v>
      </c>
    </row>
    <row r="156" spans="1:27" ht="16" x14ac:dyDescent="0.2">
      <c r="A156" s="1" t="s">
        <v>589</v>
      </c>
      <c r="B156" t="s">
        <v>590</v>
      </c>
      <c r="C156" t="s">
        <v>591</v>
      </c>
      <c r="D156" t="s">
        <v>592</v>
      </c>
      <c r="E156" t="s">
        <v>457</v>
      </c>
      <c r="F156">
        <v>7</v>
      </c>
      <c r="G156" t="s">
        <v>593</v>
      </c>
      <c r="H156" t="s">
        <v>594</v>
      </c>
      <c r="I156" t="s">
        <v>34</v>
      </c>
      <c r="J156" t="s">
        <v>595</v>
      </c>
      <c r="K156" t="s">
        <v>596</v>
      </c>
      <c r="L156" t="s">
        <v>360</v>
      </c>
      <c r="M156">
        <v>40</v>
      </c>
      <c r="P156" t="s">
        <v>37</v>
      </c>
      <c r="Q156">
        <v>0</v>
      </c>
      <c r="R156" t="s">
        <v>54</v>
      </c>
      <c r="S156" t="s">
        <v>597</v>
      </c>
      <c r="U156" s="2" t="s">
        <v>598</v>
      </c>
      <c r="V156" s="2" t="s">
        <v>599</v>
      </c>
      <c r="W156" t="s">
        <v>54</v>
      </c>
      <c r="X156" t="s">
        <v>600</v>
      </c>
      <c r="Y156">
        <f t="shared" si="6"/>
        <v>2.7999999998719431</v>
      </c>
      <c r="Z156">
        <f t="shared" si="7"/>
        <v>14.285714286367638</v>
      </c>
      <c r="AA156" t="str">
        <f t="shared" si="8"/>
        <v>Y</v>
      </c>
    </row>
    <row r="157" spans="1:27" ht="16" x14ac:dyDescent="0.2">
      <c r="A157" s="1" t="s">
        <v>589</v>
      </c>
      <c r="B157" t="s">
        <v>590</v>
      </c>
      <c r="C157" t="s">
        <v>591</v>
      </c>
      <c r="D157" t="s">
        <v>592</v>
      </c>
      <c r="E157" t="s">
        <v>457</v>
      </c>
      <c r="F157">
        <v>7</v>
      </c>
      <c r="G157" t="s">
        <v>593</v>
      </c>
      <c r="H157" t="s">
        <v>594</v>
      </c>
      <c r="I157" t="s">
        <v>34</v>
      </c>
      <c r="J157" t="s">
        <v>595</v>
      </c>
      <c r="K157" t="s">
        <v>596</v>
      </c>
      <c r="L157" t="s">
        <v>447</v>
      </c>
      <c r="M157">
        <v>242</v>
      </c>
      <c r="P157" t="s">
        <v>37</v>
      </c>
      <c r="Q157">
        <v>0</v>
      </c>
      <c r="R157" t="s">
        <v>54</v>
      </c>
      <c r="S157" t="s">
        <v>601</v>
      </c>
      <c r="U157" s="2" t="s">
        <v>598</v>
      </c>
      <c r="V157" s="2" t="s">
        <v>599</v>
      </c>
      <c r="W157" t="s">
        <v>54</v>
      </c>
      <c r="X157" t="s">
        <v>600</v>
      </c>
      <c r="Y157">
        <f t="shared" si="6"/>
        <v>2.7999999998719431</v>
      </c>
      <c r="Z157">
        <f t="shared" si="7"/>
        <v>86.428571432524208</v>
      </c>
      <c r="AA157" t="str">
        <f t="shared" si="8"/>
        <v>Y</v>
      </c>
    </row>
    <row r="158" spans="1:27" ht="16" x14ac:dyDescent="0.2">
      <c r="A158" s="1" t="s">
        <v>589</v>
      </c>
      <c r="B158" t="s">
        <v>590</v>
      </c>
      <c r="C158" t="s">
        <v>591</v>
      </c>
      <c r="D158" t="s">
        <v>592</v>
      </c>
      <c r="E158" t="s">
        <v>457</v>
      </c>
      <c r="F158">
        <v>7</v>
      </c>
      <c r="G158" t="s">
        <v>593</v>
      </c>
      <c r="H158" t="s">
        <v>594</v>
      </c>
      <c r="I158" t="s">
        <v>34</v>
      </c>
      <c r="J158" t="s">
        <v>595</v>
      </c>
      <c r="K158" t="s">
        <v>596</v>
      </c>
      <c r="L158" t="s">
        <v>221</v>
      </c>
      <c r="M158">
        <v>30</v>
      </c>
      <c r="P158" t="s">
        <v>37</v>
      </c>
      <c r="Q158">
        <v>0</v>
      </c>
      <c r="R158" t="s">
        <v>54</v>
      </c>
      <c r="S158" t="s">
        <v>597</v>
      </c>
      <c r="U158" s="2" t="s">
        <v>598</v>
      </c>
      <c r="V158" s="2" t="s">
        <v>599</v>
      </c>
      <c r="W158" t="s">
        <v>54</v>
      </c>
      <c r="X158" t="s">
        <v>600</v>
      </c>
      <c r="Y158">
        <f t="shared" si="6"/>
        <v>2.7999999998719431</v>
      </c>
      <c r="Z158">
        <f t="shared" si="7"/>
        <v>10.714285714775727</v>
      </c>
      <c r="AA158" t="str">
        <f t="shared" si="8"/>
        <v>Y</v>
      </c>
    </row>
    <row r="159" spans="1:27" ht="16" x14ac:dyDescent="0.2">
      <c r="A159" s="1" t="s">
        <v>589</v>
      </c>
      <c r="B159" t="s">
        <v>590</v>
      </c>
      <c r="C159" t="s">
        <v>591</v>
      </c>
      <c r="D159" t="s">
        <v>592</v>
      </c>
      <c r="E159" t="s">
        <v>457</v>
      </c>
      <c r="F159">
        <v>7</v>
      </c>
      <c r="G159" t="s">
        <v>593</v>
      </c>
      <c r="H159" t="s">
        <v>594</v>
      </c>
      <c r="I159" t="s">
        <v>34</v>
      </c>
      <c r="J159" t="s">
        <v>595</v>
      </c>
      <c r="K159" t="s">
        <v>596</v>
      </c>
      <c r="L159" t="s">
        <v>36</v>
      </c>
      <c r="M159">
        <v>3693</v>
      </c>
      <c r="P159" t="s">
        <v>37</v>
      </c>
      <c r="Q159">
        <v>0</v>
      </c>
      <c r="R159" t="s">
        <v>54</v>
      </c>
      <c r="S159" t="s">
        <v>601</v>
      </c>
      <c r="U159" s="2" t="s">
        <v>598</v>
      </c>
      <c r="V159" s="2" t="s">
        <v>599</v>
      </c>
      <c r="W159" t="s">
        <v>54</v>
      </c>
      <c r="X159" t="s">
        <v>600</v>
      </c>
      <c r="Y159">
        <f t="shared" si="6"/>
        <v>2.7999999998719431</v>
      </c>
      <c r="Z159">
        <f t="shared" si="7"/>
        <v>1318.928571488892</v>
      </c>
      <c r="AA159" t="str">
        <f t="shared" si="8"/>
        <v>Y</v>
      </c>
    </row>
    <row r="160" spans="1:27" ht="16" x14ac:dyDescent="0.2">
      <c r="A160" s="1" t="s">
        <v>602</v>
      </c>
      <c r="B160" t="s">
        <v>603</v>
      </c>
      <c r="C160" t="s">
        <v>604</v>
      </c>
      <c r="D160" t="s">
        <v>605</v>
      </c>
      <c r="E160" t="s">
        <v>122</v>
      </c>
      <c r="F160">
        <v>12</v>
      </c>
      <c r="G160" t="s">
        <v>606</v>
      </c>
      <c r="H160" t="s">
        <v>607</v>
      </c>
      <c r="I160" t="s">
        <v>34</v>
      </c>
      <c r="J160" t="s">
        <v>608</v>
      </c>
      <c r="K160" t="s">
        <v>609</v>
      </c>
      <c r="L160" t="s">
        <v>610</v>
      </c>
      <c r="M160">
        <v>10</v>
      </c>
      <c r="P160" t="s">
        <v>37</v>
      </c>
      <c r="Q160">
        <v>0</v>
      </c>
      <c r="R160" t="s">
        <v>54</v>
      </c>
      <c r="S160" t="s">
        <v>611</v>
      </c>
      <c r="U160" s="2" t="s">
        <v>612</v>
      </c>
      <c r="V160" s="2" t="s">
        <v>613</v>
      </c>
      <c r="W160" t="s">
        <v>614</v>
      </c>
      <c r="X160" t="s">
        <v>615</v>
      </c>
      <c r="Y160">
        <f t="shared" si="6"/>
        <v>0.21666666667442769</v>
      </c>
      <c r="Z160">
        <f t="shared" si="7"/>
        <v>46.153846152192919</v>
      </c>
      <c r="AA160" t="str">
        <f t="shared" si="8"/>
        <v>Y</v>
      </c>
    </row>
    <row r="161" spans="1:27" ht="32" x14ac:dyDescent="0.2">
      <c r="A161" s="1" t="s">
        <v>616</v>
      </c>
      <c r="B161" t="s">
        <v>617</v>
      </c>
      <c r="C161" t="s">
        <v>618</v>
      </c>
      <c r="D161" t="s">
        <v>619</v>
      </c>
      <c r="E161" t="s">
        <v>620</v>
      </c>
      <c r="F161">
        <v>12</v>
      </c>
      <c r="G161" t="s">
        <v>621</v>
      </c>
      <c r="H161" t="s">
        <v>622</v>
      </c>
      <c r="I161" t="s">
        <v>34</v>
      </c>
      <c r="J161" t="s">
        <v>377</v>
      </c>
      <c r="K161" t="s">
        <v>623</v>
      </c>
      <c r="L161" t="s">
        <v>512</v>
      </c>
      <c r="M161">
        <v>534.03</v>
      </c>
      <c r="P161" t="s">
        <v>37</v>
      </c>
      <c r="Q161">
        <v>0</v>
      </c>
      <c r="R161" t="s">
        <v>54</v>
      </c>
      <c r="S161" t="s">
        <v>624</v>
      </c>
      <c r="U161" s="2" t="s">
        <v>625</v>
      </c>
      <c r="V161" s="2" t="s">
        <v>626</v>
      </c>
      <c r="W161" t="s">
        <v>627</v>
      </c>
      <c r="X161" t="s">
        <v>628</v>
      </c>
      <c r="Y161">
        <f t="shared" si="6"/>
        <v>1.5</v>
      </c>
      <c r="Z161">
        <f t="shared" si="7"/>
        <v>356.02</v>
      </c>
      <c r="AA161" t="str">
        <f t="shared" si="8"/>
        <v>Y</v>
      </c>
    </row>
    <row r="162" spans="1:27" s="7" customFormat="1" ht="32" x14ac:dyDescent="0.2">
      <c r="A162" s="6" t="s">
        <v>400</v>
      </c>
      <c r="B162" s="7" t="s">
        <v>401</v>
      </c>
      <c r="C162" s="7" t="s">
        <v>402</v>
      </c>
      <c r="D162" s="7" t="s">
        <v>403</v>
      </c>
      <c r="E162" s="7" t="s">
        <v>141</v>
      </c>
      <c r="F162" s="7">
        <v>7</v>
      </c>
      <c r="G162" s="7" t="s">
        <v>404</v>
      </c>
      <c r="H162" s="7" t="s">
        <v>405</v>
      </c>
      <c r="I162" s="7" t="s">
        <v>34</v>
      </c>
      <c r="J162" s="7" t="s">
        <v>406</v>
      </c>
      <c r="K162" s="7" t="s">
        <v>407</v>
      </c>
      <c r="L162" s="7" t="s">
        <v>408</v>
      </c>
      <c r="M162" s="7">
        <v>13.9</v>
      </c>
      <c r="P162" s="7" t="s">
        <v>37</v>
      </c>
      <c r="Q162" s="7">
        <v>25</v>
      </c>
      <c r="R162" s="7" t="s">
        <v>409</v>
      </c>
      <c r="S162" s="7" t="s">
        <v>410</v>
      </c>
      <c r="U162" s="8" t="s">
        <v>411</v>
      </c>
      <c r="V162" s="8" t="s">
        <v>412</v>
      </c>
      <c r="W162" s="7" t="s">
        <v>413</v>
      </c>
      <c r="X162" s="7" t="s">
        <v>414</v>
      </c>
      <c r="Y162" s="7">
        <f t="shared" si="6"/>
        <v>24</v>
      </c>
      <c r="Z162" s="7">
        <f t="shared" si="7"/>
        <v>0.57916666666666672</v>
      </c>
      <c r="AA162" s="7" t="str">
        <f t="shared" si="8"/>
        <v>N</v>
      </c>
    </row>
    <row r="163" spans="1:27" s="7" customFormat="1" ht="32" x14ac:dyDescent="0.2">
      <c r="A163" s="6" t="s">
        <v>400</v>
      </c>
      <c r="B163" s="7" t="s">
        <v>401</v>
      </c>
      <c r="C163" s="7" t="s">
        <v>402</v>
      </c>
      <c r="D163" s="7" t="s">
        <v>403</v>
      </c>
      <c r="E163" s="7" t="s">
        <v>141</v>
      </c>
      <c r="F163" s="7">
        <v>7</v>
      </c>
      <c r="G163" s="7" t="s">
        <v>404</v>
      </c>
      <c r="H163" s="7" t="s">
        <v>405</v>
      </c>
      <c r="I163" s="7" t="s">
        <v>34</v>
      </c>
      <c r="J163" s="7" t="s">
        <v>406</v>
      </c>
      <c r="K163" s="7" t="s">
        <v>407</v>
      </c>
      <c r="L163" s="7" t="s">
        <v>415</v>
      </c>
      <c r="M163" s="7">
        <v>1587</v>
      </c>
      <c r="P163" s="7" t="s">
        <v>37</v>
      </c>
      <c r="Q163" s="7">
        <v>25</v>
      </c>
      <c r="R163" s="7" t="s">
        <v>409</v>
      </c>
      <c r="S163" s="7" t="s">
        <v>410</v>
      </c>
      <c r="U163" s="8" t="s">
        <v>411</v>
      </c>
      <c r="V163" s="8" t="s">
        <v>412</v>
      </c>
      <c r="W163" s="7" t="s">
        <v>413</v>
      </c>
      <c r="X163" s="7" t="s">
        <v>414</v>
      </c>
      <c r="Y163" s="7">
        <f t="shared" si="6"/>
        <v>24</v>
      </c>
      <c r="Z163" s="7">
        <f t="shared" si="7"/>
        <v>66.125</v>
      </c>
      <c r="AA163" s="7" t="str">
        <f t="shared" si="8"/>
        <v>Y</v>
      </c>
    </row>
    <row r="164" spans="1:27" s="7" customFormat="1" ht="32" x14ac:dyDescent="0.2">
      <c r="A164" s="6" t="s">
        <v>400</v>
      </c>
      <c r="B164" s="7" t="s">
        <v>401</v>
      </c>
      <c r="C164" s="7" t="s">
        <v>402</v>
      </c>
      <c r="D164" s="7" t="s">
        <v>403</v>
      </c>
      <c r="E164" s="7" t="s">
        <v>141</v>
      </c>
      <c r="F164" s="7">
        <v>7</v>
      </c>
      <c r="G164" s="7" t="s">
        <v>404</v>
      </c>
      <c r="H164" s="7" t="s">
        <v>405</v>
      </c>
      <c r="I164" s="7" t="s">
        <v>34</v>
      </c>
      <c r="J164" s="7" t="s">
        <v>406</v>
      </c>
      <c r="K164" s="7" t="s">
        <v>407</v>
      </c>
      <c r="L164" s="7" t="s">
        <v>133</v>
      </c>
      <c r="M164" s="7">
        <v>6130</v>
      </c>
      <c r="P164" s="7" t="s">
        <v>37</v>
      </c>
      <c r="Q164" s="7">
        <v>250</v>
      </c>
      <c r="R164" s="7" t="s">
        <v>409</v>
      </c>
      <c r="S164" s="7" t="s">
        <v>410</v>
      </c>
      <c r="U164" s="8" t="s">
        <v>411</v>
      </c>
      <c r="V164" s="8" t="s">
        <v>412</v>
      </c>
      <c r="W164" s="7" t="s">
        <v>413</v>
      </c>
      <c r="X164" s="7" t="s">
        <v>414</v>
      </c>
      <c r="Y164" s="7">
        <f t="shared" si="6"/>
        <v>24</v>
      </c>
      <c r="Z164" s="7">
        <f t="shared" si="7"/>
        <v>255.41666666666666</v>
      </c>
      <c r="AA164" s="7" t="str">
        <f t="shared" si="8"/>
        <v>Y</v>
      </c>
    </row>
    <row r="165" spans="1:27" s="7" customFormat="1" ht="32" x14ac:dyDescent="0.2">
      <c r="A165" s="6" t="s">
        <v>400</v>
      </c>
      <c r="B165" s="7" t="s">
        <v>401</v>
      </c>
      <c r="C165" s="7" t="s">
        <v>402</v>
      </c>
      <c r="D165" s="7" t="s">
        <v>403</v>
      </c>
      <c r="E165" s="7" t="s">
        <v>141</v>
      </c>
      <c r="F165" s="7">
        <v>7</v>
      </c>
      <c r="G165" s="7" t="s">
        <v>404</v>
      </c>
      <c r="H165" s="7" t="s">
        <v>405</v>
      </c>
      <c r="I165" s="7" t="s">
        <v>34</v>
      </c>
      <c r="J165" s="7" t="s">
        <v>406</v>
      </c>
      <c r="K165" s="7" t="s">
        <v>407</v>
      </c>
      <c r="L165" s="7" t="s">
        <v>360</v>
      </c>
      <c r="M165" s="7">
        <v>0.77300000000000002</v>
      </c>
      <c r="P165" s="7" t="s">
        <v>37</v>
      </c>
      <c r="Q165" s="7">
        <v>25</v>
      </c>
      <c r="R165" s="7" t="s">
        <v>409</v>
      </c>
      <c r="S165" s="7" t="s">
        <v>410</v>
      </c>
      <c r="U165" s="8" t="s">
        <v>411</v>
      </c>
      <c r="V165" s="8" t="s">
        <v>412</v>
      </c>
      <c r="W165" s="7" t="s">
        <v>413</v>
      </c>
      <c r="X165" s="7" t="s">
        <v>414</v>
      </c>
      <c r="Y165" s="7">
        <f t="shared" si="6"/>
        <v>24</v>
      </c>
      <c r="Z165" s="7">
        <f t="shared" si="7"/>
        <v>3.2208333333333332E-2</v>
      </c>
      <c r="AA165" s="7" t="str">
        <f t="shared" si="8"/>
        <v>N</v>
      </c>
    </row>
    <row r="166" spans="1:27" s="7" customFormat="1" ht="32" x14ac:dyDescent="0.2">
      <c r="A166" s="6" t="s">
        <v>400</v>
      </c>
      <c r="B166" s="7" t="s">
        <v>401</v>
      </c>
      <c r="C166" s="7" t="s">
        <v>402</v>
      </c>
      <c r="D166" s="7" t="s">
        <v>403</v>
      </c>
      <c r="E166" s="7" t="s">
        <v>141</v>
      </c>
      <c r="F166" s="7">
        <v>7</v>
      </c>
      <c r="G166" s="7" t="s">
        <v>404</v>
      </c>
      <c r="H166" s="7" t="s">
        <v>405</v>
      </c>
      <c r="I166" s="7" t="s">
        <v>34</v>
      </c>
      <c r="J166" s="7" t="s">
        <v>406</v>
      </c>
      <c r="K166" s="7" t="s">
        <v>407</v>
      </c>
      <c r="L166" s="7" t="s">
        <v>157</v>
      </c>
      <c r="M166" s="7">
        <v>3070</v>
      </c>
      <c r="P166" s="7" t="s">
        <v>37</v>
      </c>
      <c r="Q166" s="7">
        <v>250</v>
      </c>
      <c r="R166" s="7" t="s">
        <v>409</v>
      </c>
      <c r="S166" s="7" t="s">
        <v>410</v>
      </c>
      <c r="U166" s="8" t="s">
        <v>411</v>
      </c>
      <c r="V166" s="8" t="s">
        <v>412</v>
      </c>
      <c r="W166" s="7" t="s">
        <v>413</v>
      </c>
      <c r="X166" s="7" t="s">
        <v>414</v>
      </c>
      <c r="Y166" s="7">
        <f t="shared" si="6"/>
        <v>24</v>
      </c>
      <c r="Z166" s="7">
        <f t="shared" si="7"/>
        <v>127.91666666666667</v>
      </c>
      <c r="AA166" s="7" t="str">
        <f t="shared" si="8"/>
        <v>N</v>
      </c>
    </row>
    <row r="167" spans="1:27" s="7" customFormat="1" ht="32" x14ac:dyDescent="0.2">
      <c r="A167" s="6" t="s">
        <v>400</v>
      </c>
      <c r="B167" s="7" t="s">
        <v>401</v>
      </c>
      <c r="C167" s="7" t="s">
        <v>402</v>
      </c>
      <c r="D167" s="7" t="s">
        <v>403</v>
      </c>
      <c r="E167" s="7" t="s">
        <v>141</v>
      </c>
      <c r="F167" s="7">
        <v>7</v>
      </c>
      <c r="G167" s="7" t="s">
        <v>404</v>
      </c>
      <c r="H167" s="7" t="s">
        <v>405</v>
      </c>
      <c r="I167" s="7" t="s">
        <v>34</v>
      </c>
      <c r="J167" s="7" t="s">
        <v>406</v>
      </c>
      <c r="K167" s="7" t="s">
        <v>407</v>
      </c>
      <c r="L167" s="7" t="s">
        <v>416</v>
      </c>
      <c r="M167" s="7">
        <v>1503</v>
      </c>
      <c r="P167" s="7" t="s">
        <v>37</v>
      </c>
      <c r="Q167" s="7">
        <v>25</v>
      </c>
      <c r="R167" s="7" t="s">
        <v>409</v>
      </c>
      <c r="S167" s="7" t="s">
        <v>410</v>
      </c>
      <c r="U167" s="8" t="s">
        <v>411</v>
      </c>
      <c r="V167" s="8" t="s">
        <v>412</v>
      </c>
      <c r="W167" s="7" t="s">
        <v>413</v>
      </c>
      <c r="X167" s="7" t="s">
        <v>414</v>
      </c>
      <c r="Y167" s="7">
        <f t="shared" si="6"/>
        <v>24</v>
      </c>
      <c r="Z167" s="7">
        <f t="shared" si="7"/>
        <v>62.625</v>
      </c>
      <c r="AA167" s="7" t="str">
        <f t="shared" si="8"/>
        <v>Y</v>
      </c>
    </row>
    <row r="168" spans="1:27" s="7" customFormat="1" ht="32" x14ac:dyDescent="0.2">
      <c r="A168" s="6" t="s">
        <v>400</v>
      </c>
      <c r="B168" s="7" t="s">
        <v>401</v>
      </c>
      <c r="C168" s="7" t="s">
        <v>402</v>
      </c>
      <c r="D168" s="7" t="s">
        <v>403</v>
      </c>
      <c r="E168" s="7" t="s">
        <v>141</v>
      </c>
      <c r="F168" s="7">
        <v>7</v>
      </c>
      <c r="G168" s="7" t="s">
        <v>404</v>
      </c>
      <c r="H168" s="7" t="s">
        <v>405</v>
      </c>
      <c r="I168" s="7" t="s">
        <v>34</v>
      </c>
      <c r="J168" s="7" t="s">
        <v>406</v>
      </c>
      <c r="K168" s="7" t="s">
        <v>407</v>
      </c>
      <c r="L168" s="7" t="s">
        <v>36</v>
      </c>
      <c r="M168" s="7">
        <v>72.599999999999994</v>
      </c>
      <c r="P168" s="7" t="s">
        <v>37</v>
      </c>
      <c r="Q168" s="7">
        <v>25</v>
      </c>
      <c r="R168" s="7" t="s">
        <v>409</v>
      </c>
      <c r="S168" s="7" t="s">
        <v>410</v>
      </c>
      <c r="U168" s="8" t="s">
        <v>411</v>
      </c>
      <c r="V168" s="8" t="s">
        <v>412</v>
      </c>
      <c r="W168" s="7" t="s">
        <v>413</v>
      </c>
      <c r="X168" s="7" t="s">
        <v>414</v>
      </c>
      <c r="Y168" s="7">
        <f t="shared" si="6"/>
        <v>24</v>
      </c>
      <c r="Z168" s="7">
        <f t="shared" si="7"/>
        <v>3.0249999999999999</v>
      </c>
      <c r="AA168" s="7" t="str">
        <f t="shared" si="8"/>
        <v>N</v>
      </c>
    </row>
    <row r="169" spans="1:27" ht="16" x14ac:dyDescent="0.2">
      <c r="A169" s="1" t="s">
        <v>629</v>
      </c>
      <c r="B169" t="s">
        <v>630</v>
      </c>
      <c r="C169" t="s">
        <v>631</v>
      </c>
      <c r="D169" t="s">
        <v>632</v>
      </c>
      <c r="E169" t="s">
        <v>633</v>
      </c>
      <c r="F169">
        <v>10</v>
      </c>
      <c r="G169" t="s">
        <v>634</v>
      </c>
      <c r="H169" t="s">
        <v>635</v>
      </c>
      <c r="I169" t="s">
        <v>34</v>
      </c>
      <c r="J169" t="s">
        <v>636</v>
      </c>
      <c r="K169" t="s">
        <v>637</v>
      </c>
      <c r="L169" t="s">
        <v>638</v>
      </c>
      <c r="M169">
        <v>0.48</v>
      </c>
      <c r="P169" t="s">
        <v>37</v>
      </c>
      <c r="Q169">
        <v>416.5</v>
      </c>
      <c r="R169" t="s">
        <v>38</v>
      </c>
      <c r="S169" t="s">
        <v>639</v>
      </c>
      <c r="U169" s="2" t="s">
        <v>640</v>
      </c>
      <c r="V169" s="2" t="s">
        <v>641</v>
      </c>
      <c r="W169" t="s">
        <v>642</v>
      </c>
      <c r="X169" t="s">
        <v>643</v>
      </c>
      <c r="Y169">
        <f t="shared" si="6"/>
        <v>3.566666666592937</v>
      </c>
      <c r="Z169">
        <f t="shared" si="7"/>
        <v>0.13457943925511845</v>
      </c>
      <c r="AA169" t="str">
        <f t="shared" si="8"/>
        <v>N</v>
      </c>
    </row>
    <row r="170" spans="1:27" ht="16" x14ac:dyDescent="0.2">
      <c r="A170" s="1" t="s">
        <v>629</v>
      </c>
      <c r="B170" t="s">
        <v>630</v>
      </c>
      <c r="C170" t="s">
        <v>631</v>
      </c>
      <c r="D170" t="s">
        <v>632</v>
      </c>
      <c r="E170" t="s">
        <v>633</v>
      </c>
      <c r="F170">
        <v>10</v>
      </c>
      <c r="G170" t="s">
        <v>634</v>
      </c>
      <c r="H170" t="s">
        <v>635</v>
      </c>
      <c r="I170" t="s">
        <v>34</v>
      </c>
      <c r="J170" t="s">
        <v>636</v>
      </c>
      <c r="K170" t="s">
        <v>637</v>
      </c>
      <c r="L170" t="s">
        <v>644</v>
      </c>
      <c r="M170">
        <v>0.5</v>
      </c>
      <c r="P170" t="s">
        <v>37</v>
      </c>
      <c r="Q170">
        <v>416.5</v>
      </c>
      <c r="R170" t="s">
        <v>38</v>
      </c>
      <c r="S170" t="s">
        <v>639</v>
      </c>
      <c r="U170" s="2" t="s">
        <v>640</v>
      </c>
      <c r="V170" s="2" t="s">
        <v>641</v>
      </c>
      <c r="W170" t="s">
        <v>642</v>
      </c>
      <c r="X170" t="s">
        <v>643</v>
      </c>
      <c r="Y170">
        <f t="shared" si="6"/>
        <v>3.566666666592937</v>
      </c>
      <c r="Z170">
        <f t="shared" si="7"/>
        <v>0.14018691589074839</v>
      </c>
      <c r="AA170" t="str">
        <f t="shared" si="8"/>
        <v>N</v>
      </c>
    </row>
    <row r="171" spans="1:27" ht="16" x14ac:dyDescent="0.2">
      <c r="A171" s="1" t="s">
        <v>629</v>
      </c>
      <c r="B171" t="s">
        <v>630</v>
      </c>
      <c r="C171" t="s">
        <v>631</v>
      </c>
      <c r="D171" t="s">
        <v>632</v>
      </c>
      <c r="E171" t="s">
        <v>633</v>
      </c>
      <c r="F171">
        <v>10</v>
      </c>
      <c r="G171" t="s">
        <v>634</v>
      </c>
      <c r="H171" t="s">
        <v>635</v>
      </c>
      <c r="I171" t="s">
        <v>34</v>
      </c>
      <c r="J171" t="s">
        <v>636</v>
      </c>
      <c r="K171" t="s">
        <v>637</v>
      </c>
      <c r="L171" t="s">
        <v>408</v>
      </c>
      <c r="M171">
        <v>5.29</v>
      </c>
      <c r="P171" t="s">
        <v>37</v>
      </c>
      <c r="Q171">
        <v>416.5</v>
      </c>
      <c r="R171" t="s">
        <v>38</v>
      </c>
      <c r="S171" t="s">
        <v>639</v>
      </c>
      <c r="U171" s="2" t="s">
        <v>640</v>
      </c>
      <c r="V171" s="2" t="s">
        <v>641</v>
      </c>
      <c r="W171" t="s">
        <v>642</v>
      </c>
      <c r="X171" t="s">
        <v>643</v>
      </c>
      <c r="Y171">
        <f t="shared" si="6"/>
        <v>3.566666666592937</v>
      </c>
      <c r="Z171">
        <f t="shared" si="7"/>
        <v>1.4831775701241181</v>
      </c>
      <c r="AA171" t="str">
        <f t="shared" si="8"/>
        <v>N</v>
      </c>
    </row>
    <row r="172" spans="1:27" ht="16" x14ac:dyDescent="0.2">
      <c r="A172" s="1" t="s">
        <v>629</v>
      </c>
      <c r="B172" t="s">
        <v>630</v>
      </c>
      <c r="C172" t="s">
        <v>631</v>
      </c>
      <c r="D172" t="s">
        <v>632</v>
      </c>
      <c r="E172" t="s">
        <v>633</v>
      </c>
      <c r="F172">
        <v>10</v>
      </c>
      <c r="G172" t="s">
        <v>634</v>
      </c>
      <c r="H172" t="s">
        <v>635</v>
      </c>
      <c r="I172" t="s">
        <v>34</v>
      </c>
      <c r="J172" t="s">
        <v>636</v>
      </c>
      <c r="K172" t="s">
        <v>637</v>
      </c>
      <c r="L172" t="s">
        <v>645</v>
      </c>
      <c r="M172">
        <v>0.68</v>
      </c>
      <c r="P172" t="s">
        <v>37</v>
      </c>
      <c r="Q172">
        <v>416.5</v>
      </c>
      <c r="R172" t="s">
        <v>38</v>
      </c>
      <c r="S172" t="s">
        <v>639</v>
      </c>
      <c r="U172" s="2" t="s">
        <v>640</v>
      </c>
      <c r="V172" s="2" t="s">
        <v>641</v>
      </c>
      <c r="W172" t="s">
        <v>642</v>
      </c>
      <c r="X172" t="s">
        <v>643</v>
      </c>
      <c r="Y172">
        <f t="shared" si="6"/>
        <v>3.566666666592937</v>
      </c>
      <c r="Z172">
        <f t="shared" si="7"/>
        <v>0.19065420561141783</v>
      </c>
      <c r="AA172" t="str">
        <f t="shared" si="8"/>
        <v>N</v>
      </c>
    </row>
    <row r="173" spans="1:27" ht="16" x14ac:dyDescent="0.2">
      <c r="A173" s="1" t="s">
        <v>629</v>
      </c>
      <c r="B173" t="s">
        <v>630</v>
      </c>
      <c r="C173" t="s">
        <v>631</v>
      </c>
      <c r="D173" t="s">
        <v>632</v>
      </c>
      <c r="E173" t="s">
        <v>633</v>
      </c>
      <c r="F173">
        <v>10</v>
      </c>
      <c r="G173" t="s">
        <v>634</v>
      </c>
      <c r="H173" t="s">
        <v>635</v>
      </c>
      <c r="I173" t="s">
        <v>34</v>
      </c>
      <c r="J173" t="s">
        <v>636</v>
      </c>
      <c r="K173" t="s">
        <v>637</v>
      </c>
      <c r="L173" t="s">
        <v>646</v>
      </c>
      <c r="M173">
        <v>0.34</v>
      </c>
      <c r="P173" t="s">
        <v>37</v>
      </c>
      <c r="Q173">
        <v>416.5</v>
      </c>
      <c r="R173" t="s">
        <v>38</v>
      </c>
      <c r="S173" t="s">
        <v>639</v>
      </c>
      <c r="U173" s="2" t="s">
        <v>640</v>
      </c>
      <c r="V173" s="2" t="s">
        <v>641</v>
      </c>
      <c r="W173" t="s">
        <v>642</v>
      </c>
      <c r="X173" t="s">
        <v>643</v>
      </c>
      <c r="Y173">
        <f t="shared" si="6"/>
        <v>3.566666666592937</v>
      </c>
      <c r="Z173">
        <f t="shared" si="7"/>
        <v>9.5327102805708913E-2</v>
      </c>
      <c r="AA173" t="str">
        <f t="shared" si="8"/>
        <v>N</v>
      </c>
    </row>
    <row r="174" spans="1:27" ht="16" x14ac:dyDescent="0.2">
      <c r="A174" s="1" t="s">
        <v>629</v>
      </c>
      <c r="B174" t="s">
        <v>630</v>
      </c>
      <c r="C174" t="s">
        <v>631</v>
      </c>
      <c r="D174" t="s">
        <v>632</v>
      </c>
      <c r="E174" t="s">
        <v>633</v>
      </c>
      <c r="F174">
        <v>10</v>
      </c>
      <c r="G174" t="s">
        <v>634</v>
      </c>
      <c r="H174" t="s">
        <v>635</v>
      </c>
      <c r="I174" t="s">
        <v>34</v>
      </c>
      <c r="J174" t="s">
        <v>636</v>
      </c>
      <c r="K174" t="s">
        <v>637</v>
      </c>
      <c r="L174" t="s">
        <v>647</v>
      </c>
      <c r="M174">
        <v>9.2200000000000006</v>
      </c>
      <c r="P174" t="s">
        <v>37</v>
      </c>
      <c r="Q174">
        <v>416.5</v>
      </c>
      <c r="R174" t="s">
        <v>38</v>
      </c>
      <c r="S174" t="s">
        <v>639</v>
      </c>
      <c r="U174" s="2" t="s">
        <v>640</v>
      </c>
      <c r="V174" s="2" t="s">
        <v>641</v>
      </c>
      <c r="W174" t="s">
        <v>642</v>
      </c>
      <c r="X174" t="s">
        <v>643</v>
      </c>
      <c r="Y174">
        <f t="shared" si="6"/>
        <v>3.566666666592937</v>
      </c>
      <c r="Z174">
        <f t="shared" si="7"/>
        <v>2.5850467290254007</v>
      </c>
      <c r="AA174" t="str">
        <f t="shared" si="8"/>
        <v>N</v>
      </c>
    </row>
    <row r="175" spans="1:27" ht="16" x14ac:dyDescent="0.2">
      <c r="A175" s="1" t="s">
        <v>629</v>
      </c>
      <c r="B175" t="s">
        <v>630</v>
      </c>
      <c r="C175" t="s">
        <v>631</v>
      </c>
      <c r="D175" t="s">
        <v>632</v>
      </c>
      <c r="E175" t="s">
        <v>633</v>
      </c>
      <c r="F175">
        <v>10</v>
      </c>
      <c r="G175" t="s">
        <v>634</v>
      </c>
      <c r="H175" t="s">
        <v>635</v>
      </c>
      <c r="I175" t="s">
        <v>34</v>
      </c>
      <c r="J175" t="s">
        <v>636</v>
      </c>
      <c r="K175" t="s">
        <v>637</v>
      </c>
      <c r="L175" t="s">
        <v>648</v>
      </c>
      <c r="M175">
        <v>2.0499999999999998</v>
      </c>
      <c r="P175" t="s">
        <v>37</v>
      </c>
      <c r="Q175">
        <v>416.5</v>
      </c>
      <c r="R175" t="s">
        <v>38</v>
      </c>
      <c r="S175" t="s">
        <v>639</v>
      </c>
      <c r="U175" s="2" t="s">
        <v>640</v>
      </c>
      <c r="V175" s="2" t="s">
        <v>641</v>
      </c>
      <c r="W175" t="s">
        <v>642</v>
      </c>
      <c r="X175" t="s">
        <v>643</v>
      </c>
      <c r="Y175">
        <f t="shared" si="6"/>
        <v>3.566666666592937</v>
      </c>
      <c r="Z175">
        <f t="shared" si="7"/>
        <v>0.57476635515206842</v>
      </c>
      <c r="AA175" t="str">
        <f t="shared" si="8"/>
        <v>N</v>
      </c>
    </row>
    <row r="176" spans="1:27" ht="16" x14ac:dyDescent="0.2">
      <c r="A176" s="1" t="s">
        <v>629</v>
      </c>
      <c r="B176" t="s">
        <v>630</v>
      </c>
      <c r="C176" t="s">
        <v>631</v>
      </c>
      <c r="D176" t="s">
        <v>632</v>
      </c>
      <c r="E176" t="s">
        <v>633</v>
      </c>
      <c r="F176">
        <v>10</v>
      </c>
      <c r="G176" t="s">
        <v>634</v>
      </c>
      <c r="H176" t="s">
        <v>635</v>
      </c>
      <c r="I176" t="s">
        <v>34</v>
      </c>
      <c r="J176" t="s">
        <v>636</v>
      </c>
      <c r="K176" t="s">
        <v>637</v>
      </c>
      <c r="L176" t="s">
        <v>389</v>
      </c>
      <c r="M176">
        <v>2108.89</v>
      </c>
      <c r="P176" t="s">
        <v>37</v>
      </c>
      <c r="Q176">
        <v>362.11</v>
      </c>
      <c r="R176" t="s">
        <v>38</v>
      </c>
      <c r="S176" t="s">
        <v>649</v>
      </c>
      <c r="U176" s="2" t="s">
        <v>640</v>
      </c>
      <c r="V176" s="2" t="s">
        <v>641</v>
      </c>
      <c r="W176" t="s">
        <v>642</v>
      </c>
      <c r="X176" t="s">
        <v>643</v>
      </c>
      <c r="Y176">
        <f t="shared" si="6"/>
        <v>3.566666666592937</v>
      </c>
      <c r="Z176">
        <f t="shared" si="7"/>
        <v>591.27757010568075</v>
      </c>
      <c r="AA176" t="str">
        <f t="shared" si="8"/>
        <v>Y</v>
      </c>
    </row>
    <row r="177" spans="1:27" ht="16" x14ac:dyDescent="0.2">
      <c r="A177" s="1" t="s">
        <v>629</v>
      </c>
      <c r="B177" t="s">
        <v>630</v>
      </c>
      <c r="C177" t="s">
        <v>631</v>
      </c>
      <c r="D177" t="s">
        <v>632</v>
      </c>
      <c r="E177" t="s">
        <v>633</v>
      </c>
      <c r="F177">
        <v>10</v>
      </c>
      <c r="G177" t="s">
        <v>634</v>
      </c>
      <c r="H177" t="s">
        <v>635</v>
      </c>
      <c r="I177" t="s">
        <v>34</v>
      </c>
      <c r="J177" t="s">
        <v>636</v>
      </c>
      <c r="K177" t="s">
        <v>637</v>
      </c>
      <c r="L177" t="s">
        <v>201</v>
      </c>
      <c r="M177">
        <v>2587.4899999999998</v>
      </c>
      <c r="P177" t="s">
        <v>37</v>
      </c>
      <c r="Q177">
        <v>416.5</v>
      </c>
      <c r="R177" t="s">
        <v>38</v>
      </c>
      <c r="S177" t="s">
        <v>639</v>
      </c>
      <c r="U177" s="2" t="s">
        <v>640</v>
      </c>
      <c r="V177" s="2" t="s">
        <v>641</v>
      </c>
      <c r="W177" t="s">
        <v>642</v>
      </c>
      <c r="X177" t="s">
        <v>643</v>
      </c>
      <c r="Y177">
        <f t="shared" si="6"/>
        <v>3.566666666592937</v>
      </c>
      <c r="Z177">
        <f t="shared" si="7"/>
        <v>725.46448599630503</v>
      </c>
      <c r="AA177" t="str">
        <f t="shared" si="8"/>
        <v>Y</v>
      </c>
    </row>
    <row r="178" spans="1:27" ht="16" x14ac:dyDescent="0.2">
      <c r="A178" s="1" t="s">
        <v>629</v>
      </c>
      <c r="B178" t="s">
        <v>630</v>
      </c>
      <c r="C178" t="s">
        <v>631</v>
      </c>
      <c r="D178" t="s">
        <v>632</v>
      </c>
      <c r="E178" t="s">
        <v>633</v>
      </c>
      <c r="F178">
        <v>10</v>
      </c>
      <c r="G178" t="s">
        <v>634</v>
      </c>
      <c r="H178" t="s">
        <v>635</v>
      </c>
      <c r="I178" t="s">
        <v>34</v>
      </c>
      <c r="J178" t="s">
        <v>636</v>
      </c>
      <c r="K178" t="s">
        <v>637</v>
      </c>
      <c r="L178" t="s">
        <v>650</v>
      </c>
      <c r="M178">
        <v>0.41</v>
      </c>
      <c r="P178" t="s">
        <v>37</v>
      </c>
      <c r="Q178">
        <v>416.5</v>
      </c>
      <c r="R178" t="s">
        <v>38</v>
      </c>
      <c r="S178" t="s">
        <v>639</v>
      </c>
      <c r="U178" s="2" t="s">
        <v>640</v>
      </c>
      <c r="V178" s="2" t="s">
        <v>641</v>
      </c>
      <c r="W178" t="s">
        <v>642</v>
      </c>
      <c r="X178" t="s">
        <v>643</v>
      </c>
      <c r="Y178">
        <f t="shared" si="6"/>
        <v>3.566666666592937</v>
      </c>
      <c r="Z178">
        <f t="shared" si="7"/>
        <v>0.11495327103041368</v>
      </c>
      <c r="AA178" t="str">
        <f t="shared" si="8"/>
        <v>N</v>
      </c>
    </row>
    <row r="179" spans="1:27" ht="16" x14ac:dyDescent="0.2">
      <c r="A179" s="1" t="s">
        <v>629</v>
      </c>
      <c r="B179" t="s">
        <v>630</v>
      </c>
      <c r="C179" t="s">
        <v>631</v>
      </c>
      <c r="D179" t="s">
        <v>632</v>
      </c>
      <c r="E179" t="s">
        <v>633</v>
      </c>
      <c r="F179">
        <v>10</v>
      </c>
      <c r="G179" t="s">
        <v>634</v>
      </c>
      <c r="H179" t="s">
        <v>635</v>
      </c>
      <c r="I179" t="s">
        <v>34</v>
      </c>
      <c r="J179" t="s">
        <v>636</v>
      </c>
      <c r="K179" t="s">
        <v>637</v>
      </c>
      <c r="L179" t="s">
        <v>135</v>
      </c>
      <c r="M179">
        <v>295.61</v>
      </c>
      <c r="P179" t="s">
        <v>37</v>
      </c>
      <c r="Q179">
        <v>90.68</v>
      </c>
      <c r="R179" t="s">
        <v>38</v>
      </c>
      <c r="S179" t="s">
        <v>649</v>
      </c>
      <c r="U179" s="2" t="s">
        <v>640</v>
      </c>
      <c r="V179" s="2" t="s">
        <v>641</v>
      </c>
      <c r="W179" t="s">
        <v>642</v>
      </c>
      <c r="X179" t="s">
        <v>643</v>
      </c>
      <c r="Y179">
        <f t="shared" si="6"/>
        <v>3.566666666592937</v>
      </c>
      <c r="Z179">
        <f t="shared" si="7"/>
        <v>82.881308412928263</v>
      </c>
      <c r="AA179" t="str">
        <f t="shared" si="8"/>
        <v>N</v>
      </c>
    </row>
    <row r="180" spans="1:27" ht="16" x14ac:dyDescent="0.2">
      <c r="A180" s="1" t="s">
        <v>629</v>
      </c>
      <c r="B180" t="s">
        <v>630</v>
      </c>
      <c r="C180" t="s">
        <v>631</v>
      </c>
      <c r="D180" t="s">
        <v>632</v>
      </c>
      <c r="E180" t="s">
        <v>633</v>
      </c>
      <c r="F180">
        <v>10</v>
      </c>
      <c r="G180" t="s">
        <v>634</v>
      </c>
      <c r="H180" t="s">
        <v>635</v>
      </c>
      <c r="I180" t="s">
        <v>34</v>
      </c>
      <c r="J180" t="s">
        <v>636</v>
      </c>
      <c r="K180" t="s">
        <v>637</v>
      </c>
      <c r="L180" t="s">
        <v>416</v>
      </c>
      <c r="M180">
        <v>14.82</v>
      </c>
      <c r="P180" t="s">
        <v>37</v>
      </c>
      <c r="Q180">
        <v>416.5</v>
      </c>
      <c r="R180" t="s">
        <v>38</v>
      </c>
      <c r="S180" t="s">
        <v>639</v>
      </c>
      <c r="U180" s="2" t="s">
        <v>640</v>
      </c>
      <c r="V180" s="2" t="s">
        <v>641</v>
      </c>
      <c r="W180" t="s">
        <v>642</v>
      </c>
      <c r="X180" t="s">
        <v>643</v>
      </c>
      <c r="Y180">
        <f t="shared" si="6"/>
        <v>3.566666666592937</v>
      </c>
      <c r="Z180">
        <f t="shared" si="7"/>
        <v>4.1551401870017823</v>
      </c>
      <c r="AA180" t="str">
        <f t="shared" si="8"/>
        <v>N</v>
      </c>
    </row>
    <row r="181" spans="1:27" ht="16" x14ac:dyDescent="0.2">
      <c r="A181" s="1" t="s">
        <v>629</v>
      </c>
      <c r="B181" t="s">
        <v>630</v>
      </c>
      <c r="C181" t="s">
        <v>631</v>
      </c>
      <c r="D181" t="s">
        <v>632</v>
      </c>
      <c r="E181" t="s">
        <v>633</v>
      </c>
      <c r="F181">
        <v>10</v>
      </c>
      <c r="G181" t="s">
        <v>634</v>
      </c>
      <c r="H181" t="s">
        <v>635</v>
      </c>
      <c r="I181" t="s">
        <v>34</v>
      </c>
      <c r="J181" t="s">
        <v>636</v>
      </c>
      <c r="K181" t="s">
        <v>637</v>
      </c>
      <c r="L181" t="s">
        <v>651</v>
      </c>
      <c r="M181">
        <v>26.53</v>
      </c>
      <c r="P181" t="s">
        <v>37</v>
      </c>
      <c r="Q181">
        <v>416.5</v>
      </c>
      <c r="R181" t="s">
        <v>38</v>
      </c>
      <c r="S181" t="s">
        <v>639</v>
      </c>
      <c r="U181" s="2" t="s">
        <v>640</v>
      </c>
      <c r="V181" s="2" t="s">
        <v>641</v>
      </c>
      <c r="W181" t="s">
        <v>642</v>
      </c>
      <c r="X181" t="s">
        <v>643</v>
      </c>
      <c r="Y181">
        <f t="shared" si="6"/>
        <v>3.566666666592937</v>
      </c>
      <c r="Z181">
        <f t="shared" si="7"/>
        <v>7.4383177571631105</v>
      </c>
      <c r="AA181" t="str">
        <f t="shared" si="8"/>
        <v>N</v>
      </c>
    </row>
    <row r="182" spans="1:27" ht="16" x14ac:dyDescent="0.2">
      <c r="A182" s="1" t="s">
        <v>629</v>
      </c>
      <c r="B182" t="s">
        <v>630</v>
      </c>
      <c r="C182" t="s">
        <v>631</v>
      </c>
      <c r="D182" t="s">
        <v>632</v>
      </c>
      <c r="E182" t="s">
        <v>633</v>
      </c>
      <c r="F182">
        <v>10</v>
      </c>
      <c r="G182" t="s">
        <v>634</v>
      </c>
      <c r="H182" t="s">
        <v>635</v>
      </c>
      <c r="I182" t="s">
        <v>34</v>
      </c>
      <c r="J182" t="s">
        <v>636</v>
      </c>
      <c r="K182" t="s">
        <v>637</v>
      </c>
      <c r="L182" t="s">
        <v>652</v>
      </c>
      <c r="M182">
        <v>1.41</v>
      </c>
      <c r="P182" t="s">
        <v>37</v>
      </c>
      <c r="Q182">
        <v>416.5</v>
      </c>
      <c r="R182" t="s">
        <v>38</v>
      </c>
      <c r="S182" t="s">
        <v>639</v>
      </c>
      <c r="U182" s="2" t="s">
        <v>640</v>
      </c>
      <c r="V182" s="2" t="s">
        <v>641</v>
      </c>
      <c r="W182" t="s">
        <v>642</v>
      </c>
      <c r="X182" t="s">
        <v>643</v>
      </c>
      <c r="Y182">
        <f t="shared" si="6"/>
        <v>3.566666666592937</v>
      </c>
      <c r="Z182">
        <f t="shared" si="7"/>
        <v>0.39532710281191047</v>
      </c>
      <c r="AA182" t="str">
        <f t="shared" si="8"/>
        <v>N</v>
      </c>
    </row>
    <row r="183" spans="1:27" ht="16" x14ac:dyDescent="0.2">
      <c r="A183" s="1" t="s">
        <v>629</v>
      </c>
      <c r="B183" t="s">
        <v>630</v>
      </c>
      <c r="C183" t="s">
        <v>631</v>
      </c>
      <c r="D183" t="s">
        <v>632</v>
      </c>
      <c r="E183" t="s">
        <v>633</v>
      </c>
      <c r="F183">
        <v>10</v>
      </c>
      <c r="G183" t="s">
        <v>634</v>
      </c>
      <c r="H183" t="s">
        <v>635</v>
      </c>
      <c r="I183" t="s">
        <v>34</v>
      </c>
      <c r="J183" t="s">
        <v>636</v>
      </c>
      <c r="K183" t="s">
        <v>637</v>
      </c>
      <c r="L183" t="s">
        <v>408</v>
      </c>
      <c r="M183">
        <v>0.08</v>
      </c>
      <c r="P183" t="s">
        <v>37</v>
      </c>
      <c r="Q183">
        <v>476.58</v>
      </c>
      <c r="R183" t="s">
        <v>38</v>
      </c>
      <c r="S183" t="s">
        <v>639</v>
      </c>
      <c r="U183" s="2" t="s">
        <v>640</v>
      </c>
      <c r="V183" s="2" t="s">
        <v>641</v>
      </c>
      <c r="W183" t="s">
        <v>642</v>
      </c>
      <c r="X183" t="s">
        <v>643</v>
      </c>
      <c r="Y183">
        <f t="shared" si="6"/>
        <v>3.566666666592937</v>
      </c>
      <c r="Z183">
        <f t="shared" si="7"/>
        <v>2.2429906542519744E-2</v>
      </c>
      <c r="AA183" t="str">
        <f t="shared" si="8"/>
        <v>N</v>
      </c>
    </row>
    <row r="184" spans="1:27" ht="16" x14ac:dyDescent="0.2">
      <c r="A184" s="1" t="s">
        <v>629</v>
      </c>
      <c r="B184" t="s">
        <v>630</v>
      </c>
      <c r="C184" t="s">
        <v>631</v>
      </c>
      <c r="D184" t="s">
        <v>632</v>
      </c>
      <c r="E184" t="s">
        <v>633</v>
      </c>
      <c r="F184">
        <v>10</v>
      </c>
      <c r="G184" t="s">
        <v>634</v>
      </c>
      <c r="H184" t="s">
        <v>635</v>
      </c>
      <c r="I184" t="s">
        <v>34</v>
      </c>
      <c r="J184" t="s">
        <v>636</v>
      </c>
      <c r="K184" t="s">
        <v>637</v>
      </c>
      <c r="L184" t="s">
        <v>646</v>
      </c>
      <c r="M184">
        <v>0.38</v>
      </c>
      <c r="P184" t="s">
        <v>37</v>
      </c>
      <c r="Q184">
        <v>476.58</v>
      </c>
      <c r="R184" t="s">
        <v>38</v>
      </c>
      <c r="S184" t="s">
        <v>639</v>
      </c>
      <c r="U184" s="2" t="s">
        <v>640</v>
      </c>
      <c r="V184" s="2" t="s">
        <v>641</v>
      </c>
      <c r="W184" t="s">
        <v>642</v>
      </c>
      <c r="X184" t="s">
        <v>643</v>
      </c>
      <c r="Y184">
        <f t="shared" si="6"/>
        <v>3.566666666592937</v>
      </c>
      <c r="Z184">
        <f t="shared" si="7"/>
        <v>0.10654205607696877</v>
      </c>
      <c r="AA184" t="str">
        <f t="shared" si="8"/>
        <v>N</v>
      </c>
    </row>
    <row r="185" spans="1:27" ht="16" x14ac:dyDescent="0.2">
      <c r="A185" s="1" t="s">
        <v>629</v>
      </c>
      <c r="B185" t="s">
        <v>630</v>
      </c>
      <c r="C185" t="s">
        <v>631</v>
      </c>
      <c r="D185" t="s">
        <v>632</v>
      </c>
      <c r="E185" t="s">
        <v>633</v>
      </c>
      <c r="F185">
        <v>10</v>
      </c>
      <c r="G185" t="s">
        <v>634</v>
      </c>
      <c r="H185" t="s">
        <v>635</v>
      </c>
      <c r="I185" t="s">
        <v>34</v>
      </c>
      <c r="J185" t="s">
        <v>636</v>
      </c>
      <c r="K185" t="s">
        <v>637</v>
      </c>
      <c r="L185" t="s">
        <v>653</v>
      </c>
      <c r="M185">
        <v>0.01</v>
      </c>
      <c r="P185" t="s">
        <v>37</v>
      </c>
      <c r="Q185">
        <v>476.58</v>
      </c>
      <c r="R185" t="s">
        <v>38</v>
      </c>
      <c r="S185" t="s">
        <v>639</v>
      </c>
      <c r="U185" s="2" t="s">
        <v>640</v>
      </c>
      <c r="V185" s="2" t="s">
        <v>641</v>
      </c>
      <c r="W185" t="s">
        <v>642</v>
      </c>
      <c r="X185" t="s">
        <v>643</v>
      </c>
      <c r="Y185">
        <f t="shared" si="6"/>
        <v>3.566666666592937</v>
      </c>
      <c r="Z185">
        <f t="shared" si="7"/>
        <v>2.803738317814968E-3</v>
      </c>
      <c r="AA185" t="str">
        <f t="shared" si="8"/>
        <v>N</v>
      </c>
    </row>
    <row r="186" spans="1:27" ht="16" x14ac:dyDescent="0.2">
      <c r="A186" s="1" t="s">
        <v>629</v>
      </c>
      <c r="B186" t="s">
        <v>630</v>
      </c>
      <c r="C186" t="s">
        <v>631</v>
      </c>
      <c r="D186" t="s">
        <v>632</v>
      </c>
      <c r="E186" t="s">
        <v>633</v>
      </c>
      <c r="F186">
        <v>10</v>
      </c>
      <c r="G186" t="s">
        <v>634</v>
      </c>
      <c r="H186" t="s">
        <v>635</v>
      </c>
      <c r="I186" t="s">
        <v>34</v>
      </c>
      <c r="J186" t="s">
        <v>636</v>
      </c>
      <c r="K186" t="s">
        <v>637</v>
      </c>
      <c r="L186" t="s">
        <v>647</v>
      </c>
      <c r="M186">
        <v>2.65</v>
      </c>
      <c r="P186" t="s">
        <v>37</v>
      </c>
      <c r="Q186">
        <v>476.58</v>
      </c>
      <c r="R186" t="s">
        <v>38</v>
      </c>
      <c r="S186" t="s">
        <v>639</v>
      </c>
      <c r="U186" s="2" t="s">
        <v>640</v>
      </c>
      <c r="V186" s="2" t="s">
        <v>641</v>
      </c>
      <c r="W186" t="s">
        <v>642</v>
      </c>
      <c r="X186" t="s">
        <v>643</v>
      </c>
      <c r="Y186">
        <f t="shared" si="6"/>
        <v>3.566666666592937</v>
      </c>
      <c r="Z186">
        <f t="shared" si="7"/>
        <v>0.74299065422096644</v>
      </c>
      <c r="AA186" t="str">
        <f t="shared" si="8"/>
        <v>N</v>
      </c>
    </row>
    <row r="187" spans="1:27" ht="16" x14ac:dyDescent="0.2">
      <c r="A187" s="1" t="s">
        <v>629</v>
      </c>
      <c r="B187" t="s">
        <v>630</v>
      </c>
      <c r="C187" t="s">
        <v>631</v>
      </c>
      <c r="D187" t="s">
        <v>632</v>
      </c>
      <c r="E187" t="s">
        <v>633</v>
      </c>
      <c r="F187">
        <v>10</v>
      </c>
      <c r="G187" t="s">
        <v>634</v>
      </c>
      <c r="H187" t="s">
        <v>635</v>
      </c>
      <c r="I187" t="s">
        <v>34</v>
      </c>
      <c r="J187" t="s">
        <v>636</v>
      </c>
      <c r="K187" t="s">
        <v>637</v>
      </c>
      <c r="L187" t="s">
        <v>389</v>
      </c>
      <c r="M187">
        <v>33.79</v>
      </c>
      <c r="P187" t="s">
        <v>37</v>
      </c>
      <c r="Q187">
        <v>364.28</v>
      </c>
      <c r="R187" t="s">
        <v>38</v>
      </c>
      <c r="S187" t="s">
        <v>649</v>
      </c>
      <c r="U187" s="2" t="s">
        <v>640</v>
      </c>
      <c r="V187" s="2" t="s">
        <v>641</v>
      </c>
      <c r="W187" t="s">
        <v>642</v>
      </c>
      <c r="X187" t="s">
        <v>643</v>
      </c>
      <c r="Y187">
        <f t="shared" si="6"/>
        <v>3.566666666592937</v>
      </c>
      <c r="Z187">
        <f t="shared" si="7"/>
        <v>9.4738317758967767</v>
      </c>
      <c r="AA187" t="str">
        <f t="shared" si="8"/>
        <v>N</v>
      </c>
    </row>
    <row r="188" spans="1:27" ht="16" x14ac:dyDescent="0.2">
      <c r="A188" s="1" t="s">
        <v>629</v>
      </c>
      <c r="B188" t="s">
        <v>630</v>
      </c>
      <c r="C188" t="s">
        <v>631</v>
      </c>
      <c r="D188" t="s">
        <v>632</v>
      </c>
      <c r="E188" t="s">
        <v>633</v>
      </c>
      <c r="F188">
        <v>10</v>
      </c>
      <c r="G188" t="s">
        <v>634</v>
      </c>
      <c r="H188" t="s">
        <v>635</v>
      </c>
      <c r="I188" t="s">
        <v>34</v>
      </c>
      <c r="J188" t="s">
        <v>636</v>
      </c>
      <c r="K188" t="s">
        <v>637</v>
      </c>
      <c r="L188" t="s">
        <v>654</v>
      </c>
      <c r="M188">
        <v>18.489999999999998</v>
      </c>
      <c r="P188" t="s">
        <v>37</v>
      </c>
      <c r="Q188">
        <v>476.58</v>
      </c>
      <c r="R188" t="s">
        <v>38</v>
      </c>
      <c r="S188" t="s">
        <v>639</v>
      </c>
      <c r="U188" s="2" t="s">
        <v>640</v>
      </c>
      <c r="V188" s="2" t="s">
        <v>641</v>
      </c>
      <c r="W188" t="s">
        <v>642</v>
      </c>
      <c r="X188" t="s">
        <v>643</v>
      </c>
      <c r="Y188">
        <f t="shared" si="6"/>
        <v>3.566666666592937</v>
      </c>
      <c r="Z188">
        <f t="shared" si="7"/>
        <v>5.1841121496398754</v>
      </c>
      <c r="AA188" t="str">
        <f t="shared" si="8"/>
        <v>N</v>
      </c>
    </row>
    <row r="189" spans="1:27" ht="16" x14ac:dyDescent="0.2">
      <c r="A189" s="1" t="s">
        <v>629</v>
      </c>
      <c r="B189" t="s">
        <v>630</v>
      </c>
      <c r="C189" t="s">
        <v>631</v>
      </c>
      <c r="D189" t="s">
        <v>632</v>
      </c>
      <c r="E189" t="s">
        <v>633</v>
      </c>
      <c r="F189">
        <v>10</v>
      </c>
      <c r="G189" t="s">
        <v>634</v>
      </c>
      <c r="H189" t="s">
        <v>635</v>
      </c>
      <c r="I189" t="s">
        <v>34</v>
      </c>
      <c r="J189" t="s">
        <v>636</v>
      </c>
      <c r="K189" t="s">
        <v>637</v>
      </c>
      <c r="L189" t="s">
        <v>650</v>
      </c>
      <c r="M189">
        <v>0.43</v>
      </c>
      <c r="P189" t="s">
        <v>37</v>
      </c>
      <c r="Q189">
        <v>476.58</v>
      </c>
      <c r="R189" t="s">
        <v>38</v>
      </c>
      <c r="S189" t="s">
        <v>639</v>
      </c>
      <c r="U189" s="2" t="s">
        <v>640</v>
      </c>
      <c r="V189" s="2" t="s">
        <v>641</v>
      </c>
      <c r="W189" t="s">
        <v>642</v>
      </c>
      <c r="X189" t="s">
        <v>643</v>
      </c>
      <c r="Y189">
        <f t="shared" si="6"/>
        <v>3.566666666592937</v>
      </c>
      <c r="Z189">
        <f t="shared" si="7"/>
        <v>0.12056074766604362</v>
      </c>
      <c r="AA189" t="str">
        <f t="shared" si="8"/>
        <v>N</v>
      </c>
    </row>
    <row r="190" spans="1:27" ht="16" x14ac:dyDescent="0.2">
      <c r="A190" s="1" t="s">
        <v>629</v>
      </c>
      <c r="B190" t="s">
        <v>630</v>
      </c>
      <c r="C190" t="s">
        <v>631</v>
      </c>
      <c r="D190" t="s">
        <v>632</v>
      </c>
      <c r="E190" t="s">
        <v>633</v>
      </c>
      <c r="F190">
        <v>10</v>
      </c>
      <c r="G190" t="s">
        <v>634</v>
      </c>
      <c r="H190" t="s">
        <v>635</v>
      </c>
      <c r="I190" t="s">
        <v>34</v>
      </c>
      <c r="J190" t="s">
        <v>636</v>
      </c>
      <c r="K190" t="s">
        <v>637</v>
      </c>
      <c r="L190" t="s">
        <v>135</v>
      </c>
      <c r="M190">
        <v>6.63</v>
      </c>
      <c r="P190" t="s">
        <v>37</v>
      </c>
      <c r="Q190">
        <v>71.489999999999995</v>
      </c>
      <c r="R190" t="s">
        <v>38</v>
      </c>
      <c r="S190" t="s">
        <v>649</v>
      </c>
      <c r="U190" s="2" t="s">
        <v>640</v>
      </c>
      <c r="V190" s="2" t="s">
        <v>641</v>
      </c>
      <c r="W190" t="s">
        <v>642</v>
      </c>
      <c r="X190" t="s">
        <v>643</v>
      </c>
      <c r="Y190">
        <f t="shared" si="6"/>
        <v>3.566666666592937</v>
      </c>
      <c r="Z190">
        <f t="shared" si="7"/>
        <v>1.8588785047113237</v>
      </c>
      <c r="AA190" t="str">
        <f t="shared" si="8"/>
        <v>N</v>
      </c>
    </row>
    <row r="191" spans="1:27" ht="16" x14ac:dyDescent="0.2">
      <c r="A191" s="1" t="s">
        <v>629</v>
      </c>
      <c r="B191" t="s">
        <v>630</v>
      </c>
      <c r="C191" t="s">
        <v>631</v>
      </c>
      <c r="D191" t="s">
        <v>632</v>
      </c>
      <c r="E191" t="s">
        <v>633</v>
      </c>
      <c r="F191">
        <v>10</v>
      </c>
      <c r="G191" t="s">
        <v>634</v>
      </c>
      <c r="H191" t="s">
        <v>635</v>
      </c>
      <c r="I191" t="s">
        <v>34</v>
      </c>
      <c r="J191" t="s">
        <v>636</v>
      </c>
      <c r="K191" t="s">
        <v>637</v>
      </c>
      <c r="L191" t="s">
        <v>416</v>
      </c>
      <c r="M191">
        <v>0.98</v>
      </c>
      <c r="P191" t="s">
        <v>37</v>
      </c>
      <c r="Q191">
        <v>476.58</v>
      </c>
      <c r="R191" t="s">
        <v>38</v>
      </c>
      <c r="S191" t="s">
        <v>639</v>
      </c>
      <c r="U191" s="2" t="s">
        <v>640</v>
      </c>
      <c r="V191" s="2" t="s">
        <v>641</v>
      </c>
      <c r="W191" t="s">
        <v>642</v>
      </c>
      <c r="X191" t="s">
        <v>643</v>
      </c>
      <c r="Y191">
        <f t="shared" si="6"/>
        <v>3.566666666592937</v>
      </c>
      <c r="Z191">
        <f t="shared" si="7"/>
        <v>0.27476635514586684</v>
      </c>
      <c r="AA191" t="str">
        <f t="shared" si="8"/>
        <v>N</v>
      </c>
    </row>
    <row r="192" spans="1:27" ht="16" x14ac:dyDescent="0.2">
      <c r="A192" s="1" t="s">
        <v>629</v>
      </c>
      <c r="B192" t="s">
        <v>630</v>
      </c>
      <c r="C192" t="s">
        <v>631</v>
      </c>
      <c r="D192" t="s">
        <v>632</v>
      </c>
      <c r="E192" t="s">
        <v>633</v>
      </c>
      <c r="F192">
        <v>10</v>
      </c>
      <c r="G192" t="s">
        <v>634</v>
      </c>
      <c r="H192" t="s">
        <v>635</v>
      </c>
      <c r="I192" t="s">
        <v>34</v>
      </c>
      <c r="J192" t="s">
        <v>636</v>
      </c>
      <c r="K192" t="s">
        <v>637</v>
      </c>
      <c r="L192" t="s">
        <v>651</v>
      </c>
      <c r="M192">
        <v>0.88</v>
      </c>
      <c r="P192" t="s">
        <v>37</v>
      </c>
      <c r="Q192">
        <v>476.58</v>
      </c>
      <c r="R192" t="s">
        <v>38</v>
      </c>
      <c r="S192" t="s">
        <v>639</v>
      </c>
      <c r="U192" s="2" t="s">
        <v>640</v>
      </c>
      <c r="V192" s="2" t="s">
        <v>641</v>
      </c>
      <c r="W192" t="s">
        <v>642</v>
      </c>
      <c r="X192" t="s">
        <v>643</v>
      </c>
      <c r="Y192">
        <f t="shared" si="6"/>
        <v>3.566666666592937</v>
      </c>
      <c r="Z192">
        <f t="shared" si="7"/>
        <v>0.24672897196771718</v>
      </c>
      <c r="AA192" t="str">
        <f t="shared" si="8"/>
        <v>N</v>
      </c>
    </row>
    <row r="193" spans="1:27" ht="32" x14ac:dyDescent="0.2">
      <c r="A193" s="1" t="s">
        <v>655</v>
      </c>
      <c r="B193" t="s">
        <v>566</v>
      </c>
      <c r="C193" t="s">
        <v>567</v>
      </c>
      <c r="D193" t="s">
        <v>568</v>
      </c>
      <c r="E193" t="s">
        <v>162</v>
      </c>
      <c r="F193">
        <v>6</v>
      </c>
      <c r="G193" t="s">
        <v>656</v>
      </c>
      <c r="H193" t="s">
        <v>657</v>
      </c>
      <c r="I193" t="s">
        <v>34</v>
      </c>
      <c r="J193" t="s">
        <v>658</v>
      </c>
      <c r="K193" t="s">
        <v>52</v>
      </c>
      <c r="L193" t="s">
        <v>53</v>
      </c>
      <c r="M193">
        <v>10536.85</v>
      </c>
      <c r="P193" t="s">
        <v>37</v>
      </c>
      <c r="Q193">
        <v>0</v>
      </c>
      <c r="R193" t="s">
        <v>54</v>
      </c>
      <c r="S193" t="s">
        <v>659</v>
      </c>
      <c r="U193" s="2" t="s">
        <v>660</v>
      </c>
      <c r="V193" s="2" t="s">
        <v>661</v>
      </c>
      <c r="W193" t="s">
        <v>58</v>
      </c>
      <c r="X193" t="s">
        <v>662</v>
      </c>
      <c r="Y193">
        <f t="shared" si="6"/>
        <v>1.6166666665230878</v>
      </c>
      <c r="Z193">
        <f t="shared" si="7"/>
        <v>6517.6391758365744</v>
      </c>
      <c r="AA193" t="str">
        <f t="shared" si="8"/>
        <v>Y</v>
      </c>
    </row>
    <row r="194" spans="1:27" ht="80" x14ac:dyDescent="0.2">
      <c r="A194" s="1" t="s">
        <v>663</v>
      </c>
      <c r="B194" t="s">
        <v>664</v>
      </c>
      <c r="C194" t="s">
        <v>665</v>
      </c>
      <c r="D194" t="s">
        <v>666</v>
      </c>
      <c r="E194" t="s">
        <v>667</v>
      </c>
      <c r="F194">
        <v>14</v>
      </c>
      <c r="G194" t="s">
        <v>668</v>
      </c>
      <c r="H194" t="s">
        <v>669</v>
      </c>
      <c r="I194" t="s">
        <v>34</v>
      </c>
      <c r="J194" t="s">
        <v>670</v>
      </c>
      <c r="K194" t="s">
        <v>671</v>
      </c>
      <c r="L194" t="s">
        <v>389</v>
      </c>
      <c r="M194">
        <v>22.71</v>
      </c>
      <c r="P194" t="s">
        <v>37</v>
      </c>
      <c r="Q194">
        <v>99.47</v>
      </c>
      <c r="R194" t="s">
        <v>409</v>
      </c>
      <c r="S194" t="s">
        <v>672</v>
      </c>
      <c r="U194" s="2" t="s">
        <v>673</v>
      </c>
      <c r="V194" s="2" t="s">
        <v>674</v>
      </c>
      <c r="W194" t="s">
        <v>675</v>
      </c>
      <c r="X194" t="s">
        <v>676</v>
      </c>
      <c r="Y194">
        <f t="shared" ref="Y194:Y257" si="9">(H194-G194)*24</f>
        <v>5.4999999999417923</v>
      </c>
      <c r="Z194">
        <f t="shared" ref="Z194:Z257" si="10">M194/Y194</f>
        <v>4.1290909091346082</v>
      </c>
      <c r="AA194" t="str">
        <f t="shared" ref="AA194:AA257" si="11">IF(Z194&gt;=Q194,"Y","N")</f>
        <v>N</v>
      </c>
    </row>
    <row r="195" spans="1:27" ht="80" x14ac:dyDescent="0.2">
      <c r="A195" s="1" t="s">
        <v>663</v>
      </c>
      <c r="B195" t="s">
        <v>664</v>
      </c>
      <c r="C195" t="s">
        <v>665</v>
      </c>
      <c r="D195" t="s">
        <v>666</v>
      </c>
      <c r="E195" t="s">
        <v>667</v>
      </c>
      <c r="F195">
        <v>14</v>
      </c>
      <c r="G195" t="s">
        <v>668</v>
      </c>
      <c r="H195" t="s">
        <v>669</v>
      </c>
      <c r="I195" t="s">
        <v>34</v>
      </c>
      <c r="J195" t="s">
        <v>670</v>
      </c>
      <c r="K195" t="s">
        <v>671</v>
      </c>
      <c r="L195" t="s">
        <v>677</v>
      </c>
      <c r="M195">
        <v>0.45500000000000002</v>
      </c>
      <c r="P195" t="s">
        <v>37</v>
      </c>
      <c r="Q195">
        <v>0.28999999999999998</v>
      </c>
      <c r="R195" t="s">
        <v>409</v>
      </c>
      <c r="S195" t="s">
        <v>672</v>
      </c>
      <c r="U195" s="2" t="s">
        <v>673</v>
      </c>
      <c r="V195" s="2" t="s">
        <v>674</v>
      </c>
      <c r="W195" t="s">
        <v>675</v>
      </c>
      <c r="X195" t="s">
        <v>676</v>
      </c>
      <c r="Y195">
        <f t="shared" si="9"/>
        <v>5.4999999999417923</v>
      </c>
      <c r="Z195">
        <f t="shared" si="10"/>
        <v>8.2727272728148254E-2</v>
      </c>
      <c r="AA195" t="str">
        <f t="shared" si="11"/>
        <v>N</v>
      </c>
    </row>
    <row r="196" spans="1:27" ht="80" x14ac:dyDescent="0.2">
      <c r="A196" s="1" t="s">
        <v>663</v>
      </c>
      <c r="B196" t="s">
        <v>664</v>
      </c>
      <c r="C196" t="s">
        <v>665</v>
      </c>
      <c r="D196" t="s">
        <v>666</v>
      </c>
      <c r="E196" t="s">
        <v>667</v>
      </c>
      <c r="F196">
        <v>14</v>
      </c>
      <c r="G196" t="s">
        <v>668</v>
      </c>
      <c r="H196" t="s">
        <v>669</v>
      </c>
      <c r="I196" t="s">
        <v>34</v>
      </c>
      <c r="J196" t="s">
        <v>670</v>
      </c>
      <c r="K196" t="s">
        <v>671</v>
      </c>
      <c r="L196" t="s">
        <v>285</v>
      </c>
      <c r="M196">
        <v>13.83</v>
      </c>
      <c r="P196" t="s">
        <v>37</v>
      </c>
      <c r="Q196">
        <v>60.58</v>
      </c>
      <c r="R196" t="s">
        <v>409</v>
      </c>
      <c r="S196" t="s">
        <v>678</v>
      </c>
      <c r="U196" s="2" t="s">
        <v>673</v>
      </c>
      <c r="V196" s="2" t="s">
        <v>674</v>
      </c>
      <c r="W196" t="s">
        <v>675</v>
      </c>
      <c r="X196" t="s">
        <v>676</v>
      </c>
      <c r="Y196">
        <f t="shared" si="9"/>
        <v>5.4999999999417923</v>
      </c>
      <c r="Z196">
        <f t="shared" si="10"/>
        <v>2.5145454545720667</v>
      </c>
      <c r="AA196" t="str">
        <f t="shared" si="11"/>
        <v>N</v>
      </c>
    </row>
    <row r="197" spans="1:27" ht="80" x14ac:dyDescent="0.2">
      <c r="A197" s="1" t="s">
        <v>663</v>
      </c>
      <c r="B197" t="s">
        <v>664</v>
      </c>
      <c r="C197" t="s">
        <v>665</v>
      </c>
      <c r="D197" t="s">
        <v>666</v>
      </c>
      <c r="E197" t="s">
        <v>667</v>
      </c>
      <c r="F197">
        <v>14</v>
      </c>
      <c r="G197" t="s">
        <v>668</v>
      </c>
      <c r="H197" t="s">
        <v>669</v>
      </c>
      <c r="I197" t="s">
        <v>34</v>
      </c>
      <c r="J197" t="s">
        <v>670</v>
      </c>
      <c r="K197" t="s">
        <v>671</v>
      </c>
      <c r="L197" t="s">
        <v>679</v>
      </c>
      <c r="M197">
        <v>422.81</v>
      </c>
      <c r="P197" t="s">
        <v>37</v>
      </c>
      <c r="Q197">
        <v>9.01</v>
      </c>
      <c r="R197" t="s">
        <v>409</v>
      </c>
      <c r="S197" t="s">
        <v>680</v>
      </c>
      <c r="U197" s="2" t="s">
        <v>673</v>
      </c>
      <c r="V197" s="2" t="s">
        <v>674</v>
      </c>
      <c r="W197" t="s">
        <v>675</v>
      </c>
      <c r="X197" t="s">
        <v>676</v>
      </c>
      <c r="Y197">
        <f t="shared" si="9"/>
        <v>5.4999999999417923</v>
      </c>
      <c r="Z197">
        <f t="shared" si="10"/>
        <v>76.874545455359041</v>
      </c>
      <c r="AA197" t="str">
        <f t="shared" si="11"/>
        <v>Y</v>
      </c>
    </row>
    <row r="198" spans="1:27" ht="80" x14ac:dyDescent="0.2">
      <c r="A198" s="1" t="s">
        <v>663</v>
      </c>
      <c r="B198" t="s">
        <v>664</v>
      </c>
      <c r="C198" t="s">
        <v>665</v>
      </c>
      <c r="D198" t="s">
        <v>666</v>
      </c>
      <c r="E198" t="s">
        <v>667</v>
      </c>
      <c r="F198">
        <v>14</v>
      </c>
      <c r="G198" t="s">
        <v>668</v>
      </c>
      <c r="H198" t="s">
        <v>669</v>
      </c>
      <c r="I198" t="s">
        <v>34</v>
      </c>
      <c r="J198" t="s">
        <v>670</v>
      </c>
      <c r="K198" t="s">
        <v>671</v>
      </c>
      <c r="L198" t="s">
        <v>512</v>
      </c>
      <c r="M198">
        <v>1.7</v>
      </c>
      <c r="P198" t="s">
        <v>37</v>
      </c>
      <c r="Q198">
        <v>7.44</v>
      </c>
      <c r="R198" t="s">
        <v>409</v>
      </c>
      <c r="S198" t="s">
        <v>672</v>
      </c>
      <c r="U198" s="2" t="s">
        <v>673</v>
      </c>
      <c r="V198" s="2" t="s">
        <v>674</v>
      </c>
      <c r="W198" t="s">
        <v>675</v>
      </c>
      <c r="X198" t="s">
        <v>676</v>
      </c>
      <c r="Y198">
        <f t="shared" si="9"/>
        <v>5.4999999999417923</v>
      </c>
      <c r="Z198">
        <f t="shared" si="10"/>
        <v>0.30909090909418024</v>
      </c>
      <c r="AA198" t="str">
        <f t="shared" si="11"/>
        <v>N</v>
      </c>
    </row>
    <row r="199" spans="1:27" ht="80" x14ac:dyDescent="0.2">
      <c r="A199" s="1" t="s">
        <v>663</v>
      </c>
      <c r="B199" t="s">
        <v>664</v>
      </c>
      <c r="C199" t="s">
        <v>665</v>
      </c>
      <c r="D199" t="s">
        <v>666</v>
      </c>
      <c r="E199" t="s">
        <v>667</v>
      </c>
      <c r="F199">
        <v>14</v>
      </c>
      <c r="G199" t="s">
        <v>668</v>
      </c>
      <c r="H199" t="s">
        <v>669</v>
      </c>
      <c r="I199" t="s">
        <v>34</v>
      </c>
      <c r="J199" t="s">
        <v>670</v>
      </c>
      <c r="K199" t="s">
        <v>671</v>
      </c>
      <c r="L199" t="s">
        <v>479</v>
      </c>
      <c r="M199">
        <v>2.4300000000000002</v>
      </c>
      <c r="P199" t="s">
        <v>37</v>
      </c>
      <c r="Q199">
        <v>10.63</v>
      </c>
      <c r="R199" t="s">
        <v>409</v>
      </c>
      <c r="S199" t="s">
        <v>672</v>
      </c>
      <c r="U199" s="2" t="s">
        <v>673</v>
      </c>
      <c r="V199" s="2" t="s">
        <v>674</v>
      </c>
      <c r="W199" t="s">
        <v>675</v>
      </c>
      <c r="X199" t="s">
        <v>676</v>
      </c>
      <c r="Y199">
        <f t="shared" si="9"/>
        <v>5.4999999999417923</v>
      </c>
      <c r="Z199">
        <f t="shared" si="10"/>
        <v>0.4418181818228577</v>
      </c>
      <c r="AA199" t="str">
        <f t="shared" si="11"/>
        <v>N</v>
      </c>
    </row>
    <row r="200" spans="1:27" s="16" customFormat="1" ht="16" x14ac:dyDescent="0.2">
      <c r="A200" s="15" t="s">
        <v>681</v>
      </c>
      <c r="B200" s="16" t="s">
        <v>682</v>
      </c>
      <c r="C200" s="16" t="s">
        <v>683</v>
      </c>
      <c r="D200" s="16" t="s">
        <v>684</v>
      </c>
      <c r="E200" s="16" t="s">
        <v>553</v>
      </c>
      <c r="F200" s="16">
        <v>12</v>
      </c>
      <c r="G200" s="16" t="s">
        <v>387</v>
      </c>
      <c r="H200" s="16" t="s">
        <v>685</v>
      </c>
      <c r="I200" s="16" t="s">
        <v>686</v>
      </c>
      <c r="J200" s="16" t="s">
        <v>687</v>
      </c>
      <c r="K200" s="16" t="s">
        <v>688</v>
      </c>
      <c r="L200" s="16" t="s">
        <v>689</v>
      </c>
      <c r="M200" s="16">
        <v>14</v>
      </c>
      <c r="P200" s="16" t="s">
        <v>37</v>
      </c>
      <c r="Q200" s="16">
        <v>6.92</v>
      </c>
      <c r="R200" s="16" t="s">
        <v>38</v>
      </c>
      <c r="S200" s="16" t="s">
        <v>690</v>
      </c>
      <c r="U200" s="17" t="s">
        <v>691</v>
      </c>
      <c r="V200" s="17" t="s">
        <v>692</v>
      </c>
      <c r="W200" s="16" t="s">
        <v>693</v>
      </c>
      <c r="X200" s="16" t="s">
        <v>694</v>
      </c>
      <c r="Y200" s="16">
        <f t="shared" si="9"/>
        <v>96</v>
      </c>
      <c r="Z200" s="16">
        <f t="shared" si="10"/>
        <v>0.14583333333333334</v>
      </c>
      <c r="AA200" s="16" t="str">
        <f t="shared" si="11"/>
        <v>N</v>
      </c>
    </row>
    <row r="201" spans="1:27" s="16" customFormat="1" ht="16" x14ac:dyDescent="0.2">
      <c r="A201" s="15" t="s">
        <v>681</v>
      </c>
      <c r="B201" s="16" t="s">
        <v>682</v>
      </c>
      <c r="C201" s="16" t="s">
        <v>683</v>
      </c>
      <c r="D201" s="16" t="s">
        <v>684</v>
      </c>
      <c r="E201" s="16" t="s">
        <v>553</v>
      </c>
      <c r="F201" s="16">
        <v>12</v>
      </c>
      <c r="G201" s="16" t="s">
        <v>387</v>
      </c>
      <c r="H201" s="16" t="s">
        <v>685</v>
      </c>
      <c r="I201" s="16" t="s">
        <v>686</v>
      </c>
      <c r="J201" s="16" t="s">
        <v>687</v>
      </c>
      <c r="K201" s="16" t="s">
        <v>688</v>
      </c>
      <c r="L201" s="16" t="s">
        <v>135</v>
      </c>
      <c r="M201" s="16">
        <v>25</v>
      </c>
      <c r="P201" s="16" t="s">
        <v>37</v>
      </c>
      <c r="Q201" s="16">
        <v>6.92</v>
      </c>
      <c r="R201" s="16" t="s">
        <v>38</v>
      </c>
      <c r="S201" s="16" t="s">
        <v>690</v>
      </c>
      <c r="U201" s="17" t="s">
        <v>691</v>
      </c>
      <c r="V201" s="17" t="s">
        <v>692</v>
      </c>
      <c r="W201" s="16" t="s">
        <v>693</v>
      </c>
      <c r="X201" s="16" t="s">
        <v>694</v>
      </c>
      <c r="Y201" s="16">
        <f t="shared" si="9"/>
        <v>96</v>
      </c>
      <c r="Z201" s="16">
        <f t="shared" si="10"/>
        <v>0.26041666666666669</v>
      </c>
      <c r="AA201" s="16" t="str">
        <f t="shared" si="11"/>
        <v>N</v>
      </c>
    </row>
    <row r="202" spans="1:27" s="16" customFormat="1" ht="16" x14ac:dyDescent="0.2">
      <c r="A202" s="15" t="s">
        <v>681</v>
      </c>
      <c r="B202" s="16" t="s">
        <v>682</v>
      </c>
      <c r="C202" s="16" t="s">
        <v>683</v>
      </c>
      <c r="D202" s="16" t="s">
        <v>684</v>
      </c>
      <c r="E202" s="16" t="s">
        <v>553</v>
      </c>
      <c r="F202" s="16">
        <v>12</v>
      </c>
      <c r="G202" s="16" t="s">
        <v>387</v>
      </c>
      <c r="H202" s="16" t="s">
        <v>685</v>
      </c>
      <c r="I202" s="16" t="s">
        <v>686</v>
      </c>
      <c r="J202" s="16" t="s">
        <v>687</v>
      </c>
      <c r="K202" s="16" t="s">
        <v>688</v>
      </c>
      <c r="L202" s="16" t="s">
        <v>111</v>
      </c>
      <c r="M202" s="16">
        <v>40</v>
      </c>
      <c r="P202" s="16" t="s">
        <v>112</v>
      </c>
      <c r="Q202" s="16">
        <v>20</v>
      </c>
      <c r="R202" s="16" t="s">
        <v>112</v>
      </c>
      <c r="S202" s="16" t="s">
        <v>695</v>
      </c>
      <c r="U202" s="17" t="s">
        <v>691</v>
      </c>
      <c r="V202" s="17" t="s">
        <v>692</v>
      </c>
      <c r="W202" s="16" t="s">
        <v>693</v>
      </c>
      <c r="X202" s="16" t="s">
        <v>694</v>
      </c>
      <c r="Y202" s="16">
        <f t="shared" si="9"/>
        <v>96</v>
      </c>
      <c r="Z202" s="16">
        <f t="shared" si="10"/>
        <v>0.41666666666666669</v>
      </c>
      <c r="AA202" s="16" t="str">
        <f t="shared" si="11"/>
        <v>N</v>
      </c>
    </row>
    <row r="203" spans="1:27" ht="48" x14ac:dyDescent="0.2">
      <c r="A203" s="1" t="s">
        <v>696</v>
      </c>
      <c r="B203" t="s">
        <v>590</v>
      </c>
      <c r="C203" t="s">
        <v>591</v>
      </c>
      <c r="D203" t="s">
        <v>592</v>
      </c>
      <c r="E203" t="s">
        <v>457</v>
      </c>
      <c r="F203">
        <v>7</v>
      </c>
      <c r="G203" t="s">
        <v>697</v>
      </c>
      <c r="H203" t="s">
        <v>698</v>
      </c>
      <c r="I203" t="s">
        <v>34</v>
      </c>
      <c r="J203" t="s">
        <v>595</v>
      </c>
      <c r="K203" t="s">
        <v>596</v>
      </c>
      <c r="L203" t="s">
        <v>133</v>
      </c>
      <c r="M203">
        <v>191</v>
      </c>
      <c r="P203" t="s">
        <v>37</v>
      </c>
      <c r="Q203">
        <v>0</v>
      </c>
      <c r="R203" t="s">
        <v>54</v>
      </c>
      <c r="S203" t="s">
        <v>699</v>
      </c>
      <c r="U203" s="2" t="s">
        <v>700</v>
      </c>
      <c r="V203" s="2" t="s">
        <v>701</v>
      </c>
      <c r="W203" t="s">
        <v>54</v>
      </c>
      <c r="X203" t="s">
        <v>702</v>
      </c>
      <c r="Y203">
        <f t="shared" si="9"/>
        <v>2.4000000001396984</v>
      </c>
      <c r="Z203">
        <f t="shared" si="10"/>
        <v>79.583333328700974</v>
      </c>
      <c r="AA203" t="str">
        <f t="shared" si="11"/>
        <v>Y</v>
      </c>
    </row>
    <row r="204" spans="1:27" ht="48" x14ac:dyDescent="0.2">
      <c r="A204" s="1" t="s">
        <v>696</v>
      </c>
      <c r="B204" t="s">
        <v>590</v>
      </c>
      <c r="C204" t="s">
        <v>591</v>
      </c>
      <c r="D204" t="s">
        <v>592</v>
      </c>
      <c r="E204" t="s">
        <v>457</v>
      </c>
      <c r="F204">
        <v>7</v>
      </c>
      <c r="G204" t="s">
        <v>697</v>
      </c>
      <c r="H204" t="s">
        <v>698</v>
      </c>
      <c r="I204" t="s">
        <v>34</v>
      </c>
      <c r="J204" t="s">
        <v>595</v>
      </c>
      <c r="K204" t="s">
        <v>596</v>
      </c>
      <c r="L204" t="s">
        <v>360</v>
      </c>
      <c r="M204">
        <v>30</v>
      </c>
      <c r="P204" t="s">
        <v>37</v>
      </c>
      <c r="Q204">
        <v>0</v>
      </c>
      <c r="R204" t="s">
        <v>54</v>
      </c>
      <c r="S204" t="s">
        <v>699</v>
      </c>
      <c r="U204" s="2" t="s">
        <v>700</v>
      </c>
      <c r="V204" s="2" t="s">
        <v>701</v>
      </c>
      <c r="W204" t="s">
        <v>54</v>
      </c>
      <c r="X204" t="s">
        <v>702</v>
      </c>
      <c r="Y204">
        <f t="shared" si="9"/>
        <v>2.4000000001396984</v>
      </c>
      <c r="Z204">
        <f t="shared" si="10"/>
        <v>12.499999999272404</v>
      </c>
      <c r="AA204" t="str">
        <f t="shared" si="11"/>
        <v>Y</v>
      </c>
    </row>
    <row r="205" spans="1:27" ht="48" x14ac:dyDescent="0.2">
      <c r="A205" s="1" t="s">
        <v>696</v>
      </c>
      <c r="B205" t="s">
        <v>590</v>
      </c>
      <c r="C205" t="s">
        <v>591</v>
      </c>
      <c r="D205" t="s">
        <v>592</v>
      </c>
      <c r="E205" t="s">
        <v>457</v>
      </c>
      <c r="F205">
        <v>7</v>
      </c>
      <c r="G205" t="s">
        <v>697</v>
      </c>
      <c r="H205" t="s">
        <v>698</v>
      </c>
      <c r="I205" t="s">
        <v>34</v>
      </c>
      <c r="J205" t="s">
        <v>595</v>
      </c>
      <c r="K205" t="s">
        <v>596</v>
      </c>
      <c r="L205" t="s">
        <v>447</v>
      </c>
      <c r="M205">
        <v>179</v>
      </c>
      <c r="P205" t="s">
        <v>37</v>
      </c>
      <c r="Q205">
        <v>0</v>
      </c>
      <c r="R205" t="s">
        <v>54</v>
      </c>
      <c r="S205" t="s">
        <v>699</v>
      </c>
      <c r="U205" s="2" t="s">
        <v>700</v>
      </c>
      <c r="V205" s="2" t="s">
        <v>701</v>
      </c>
      <c r="W205" t="s">
        <v>54</v>
      </c>
      <c r="X205" t="s">
        <v>702</v>
      </c>
      <c r="Y205">
        <f t="shared" si="9"/>
        <v>2.4000000001396984</v>
      </c>
      <c r="Z205">
        <f t="shared" si="10"/>
        <v>74.583333328992012</v>
      </c>
      <c r="AA205" t="str">
        <f t="shared" si="11"/>
        <v>Y</v>
      </c>
    </row>
    <row r="206" spans="1:27" ht="48" x14ac:dyDescent="0.2">
      <c r="A206" s="1" t="s">
        <v>696</v>
      </c>
      <c r="B206" t="s">
        <v>590</v>
      </c>
      <c r="C206" t="s">
        <v>591</v>
      </c>
      <c r="D206" t="s">
        <v>592</v>
      </c>
      <c r="E206" t="s">
        <v>457</v>
      </c>
      <c r="F206">
        <v>7</v>
      </c>
      <c r="G206" t="s">
        <v>697</v>
      </c>
      <c r="H206" t="s">
        <v>698</v>
      </c>
      <c r="I206" t="s">
        <v>34</v>
      </c>
      <c r="J206" t="s">
        <v>595</v>
      </c>
      <c r="K206" t="s">
        <v>596</v>
      </c>
      <c r="L206" t="s">
        <v>221</v>
      </c>
      <c r="M206">
        <v>22</v>
      </c>
      <c r="P206" t="s">
        <v>37</v>
      </c>
      <c r="Q206">
        <v>0</v>
      </c>
      <c r="R206" t="s">
        <v>54</v>
      </c>
      <c r="S206" t="s">
        <v>699</v>
      </c>
      <c r="U206" s="2" t="s">
        <v>700</v>
      </c>
      <c r="V206" s="2" t="s">
        <v>701</v>
      </c>
      <c r="W206" t="s">
        <v>54</v>
      </c>
      <c r="X206" t="s">
        <v>702</v>
      </c>
      <c r="Y206">
        <f t="shared" si="9"/>
        <v>2.4000000001396984</v>
      </c>
      <c r="Z206">
        <f t="shared" si="10"/>
        <v>9.1666666661330964</v>
      </c>
      <c r="AA206" t="str">
        <f t="shared" si="11"/>
        <v>Y</v>
      </c>
    </row>
    <row r="207" spans="1:27" ht="48" x14ac:dyDescent="0.2">
      <c r="A207" s="1" t="s">
        <v>696</v>
      </c>
      <c r="B207" t="s">
        <v>590</v>
      </c>
      <c r="C207" t="s">
        <v>591</v>
      </c>
      <c r="D207" t="s">
        <v>592</v>
      </c>
      <c r="E207" t="s">
        <v>457</v>
      </c>
      <c r="F207">
        <v>7</v>
      </c>
      <c r="G207" t="s">
        <v>697</v>
      </c>
      <c r="H207" t="s">
        <v>698</v>
      </c>
      <c r="I207" t="s">
        <v>34</v>
      </c>
      <c r="J207" t="s">
        <v>595</v>
      </c>
      <c r="K207" t="s">
        <v>596</v>
      </c>
      <c r="L207" t="s">
        <v>36</v>
      </c>
      <c r="M207">
        <v>2732</v>
      </c>
      <c r="P207" t="s">
        <v>37</v>
      </c>
      <c r="Q207">
        <v>0</v>
      </c>
      <c r="R207" t="s">
        <v>54</v>
      </c>
      <c r="S207" t="s">
        <v>699</v>
      </c>
      <c r="U207" s="2" t="s">
        <v>700</v>
      </c>
      <c r="V207" s="2" t="s">
        <v>701</v>
      </c>
      <c r="W207" t="s">
        <v>54</v>
      </c>
      <c r="X207" t="s">
        <v>702</v>
      </c>
      <c r="Y207">
        <f t="shared" si="9"/>
        <v>2.4000000001396984</v>
      </c>
      <c r="Z207">
        <f t="shared" si="10"/>
        <v>1138.3333332670736</v>
      </c>
      <c r="AA207" t="str">
        <f t="shared" si="11"/>
        <v>Y</v>
      </c>
    </row>
    <row r="208" spans="1:27" ht="80" x14ac:dyDescent="0.2">
      <c r="A208" s="1" t="s">
        <v>703</v>
      </c>
      <c r="B208" t="s">
        <v>704</v>
      </c>
      <c r="C208" t="s">
        <v>705</v>
      </c>
      <c r="D208" t="s">
        <v>706</v>
      </c>
      <c r="E208" t="s">
        <v>707</v>
      </c>
      <c r="F208">
        <v>5</v>
      </c>
      <c r="G208" t="s">
        <v>708</v>
      </c>
      <c r="H208" t="s">
        <v>709</v>
      </c>
      <c r="I208" t="s">
        <v>34</v>
      </c>
      <c r="J208" t="s">
        <v>710</v>
      </c>
      <c r="K208" t="s">
        <v>711</v>
      </c>
      <c r="L208" t="s">
        <v>712</v>
      </c>
      <c r="M208">
        <v>1.68</v>
      </c>
      <c r="P208" t="s">
        <v>37</v>
      </c>
      <c r="Q208">
        <v>0</v>
      </c>
      <c r="R208" t="s">
        <v>54</v>
      </c>
      <c r="S208" t="s">
        <v>713</v>
      </c>
      <c r="U208" s="2" t="s">
        <v>714</v>
      </c>
      <c r="V208" s="2" t="s">
        <v>715</v>
      </c>
      <c r="W208" t="s">
        <v>716</v>
      </c>
      <c r="X208" t="s">
        <v>717</v>
      </c>
      <c r="Y208">
        <f t="shared" si="9"/>
        <v>7.7500000001164153</v>
      </c>
      <c r="Z208">
        <f t="shared" si="10"/>
        <v>0.21677419354513086</v>
      </c>
      <c r="AA208" t="str">
        <f t="shared" si="11"/>
        <v>Y</v>
      </c>
    </row>
    <row r="209" spans="1:27" ht="80" x14ac:dyDescent="0.2">
      <c r="A209" s="1" t="s">
        <v>703</v>
      </c>
      <c r="B209" t="s">
        <v>704</v>
      </c>
      <c r="C209" t="s">
        <v>705</v>
      </c>
      <c r="D209" t="s">
        <v>706</v>
      </c>
      <c r="E209" t="s">
        <v>707</v>
      </c>
      <c r="F209">
        <v>5</v>
      </c>
      <c r="G209" t="s">
        <v>708</v>
      </c>
      <c r="H209" t="s">
        <v>709</v>
      </c>
      <c r="I209" t="s">
        <v>34</v>
      </c>
      <c r="J209" t="s">
        <v>710</v>
      </c>
      <c r="K209" t="s">
        <v>711</v>
      </c>
      <c r="L209" t="s">
        <v>718</v>
      </c>
      <c r="M209">
        <v>2.6269999999999998</v>
      </c>
      <c r="P209" t="s">
        <v>37</v>
      </c>
      <c r="Q209">
        <v>0</v>
      </c>
      <c r="R209" t="s">
        <v>54</v>
      </c>
      <c r="S209" t="s">
        <v>713</v>
      </c>
      <c r="U209" s="2" t="s">
        <v>714</v>
      </c>
      <c r="V209" s="2" t="s">
        <v>715</v>
      </c>
      <c r="W209" t="s">
        <v>716</v>
      </c>
      <c r="X209" t="s">
        <v>717</v>
      </c>
      <c r="Y209">
        <f t="shared" si="9"/>
        <v>7.7500000001164153</v>
      </c>
      <c r="Z209">
        <f t="shared" si="10"/>
        <v>0.33896774193039209</v>
      </c>
      <c r="AA209" t="str">
        <f t="shared" si="11"/>
        <v>Y</v>
      </c>
    </row>
    <row r="210" spans="1:27" ht="80" x14ac:dyDescent="0.2">
      <c r="A210" s="1" t="s">
        <v>703</v>
      </c>
      <c r="B210" t="s">
        <v>704</v>
      </c>
      <c r="C210" t="s">
        <v>705</v>
      </c>
      <c r="D210" t="s">
        <v>706</v>
      </c>
      <c r="E210" t="s">
        <v>707</v>
      </c>
      <c r="F210">
        <v>5</v>
      </c>
      <c r="G210" t="s">
        <v>708</v>
      </c>
      <c r="H210" t="s">
        <v>709</v>
      </c>
      <c r="I210" t="s">
        <v>34</v>
      </c>
      <c r="J210" t="s">
        <v>710</v>
      </c>
      <c r="K210" t="s">
        <v>711</v>
      </c>
      <c r="L210" t="s">
        <v>650</v>
      </c>
      <c r="M210">
        <v>2.0310000000000001</v>
      </c>
      <c r="P210" t="s">
        <v>37</v>
      </c>
      <c r="Q210">
        <v>0</v>
      </c>
      <c r="R210" t="s">
        <v>54</v>
      </c>
      <c r="S210" t="s">
        <v>713</v>
      </c>
      <c r="U210" s="2" t="s">
        <v>714</v>
      </c>
      <c r="V210" s="2" t="s">
        <v>715</v>
      </c>
      <c r="W210" t="s">
        <v>716</v>
      </c>
      <c r="X210" t="s">
        <v>717</v>
      </c>
      <c r="Y210">
        <f t="shared" si="9"/>
        <v>7.7500000001164153</v>
      </c>
      <c r="Z210">
        <f t="shared" si="10"/>
        <v>0.26206451612509574</v>
      </c>
      <c r="AA210" t="str">
        <f t="shared" si="11"/>
        <v>Y</v>
      </c>
    </row>
    <row r="211" spans="1:27" ht="80" x14ac:dyDescent="0.2">
      <c r="A211" s="1" t="s">
        <v>703</v>
      </c>
      <c r="B211" t="s">
        <v>704</v>
      </c>
      <c r="C211" t="s">
        <v>705</v>
      </c>
      <c r="D211" t="s">
        <v>706</v>
      </c>
      <c r="E211" t="s">
        <v>707</v>
      </c>
      <c r="F211">
        <v>5</v>
      </c>
      <c r="G211" t="s">
        <v>708</v>
      </c>
      <c r="H211" t="s">
        <v>709</v>
      </c>
      <c r="I211" t="s">
        <v>34</v>
      </c>
      <c r="J211" t="s">
        <v>710</v>
      </c>
      <c r="K211" t="s">
        <v>711</v>
      </c>
      <c r="L211" t="s">
        <v>719</v>
      </c>
      <c r="M211">
        <v>1.024</v>
      </c>
      <c r="P211" t="s">
        <v>37</v>
      </c>
      <c r="Q211">
        <v>0</v>
      </c>
      <c r="R211" t="s">
        <v>54</v>
      </c>
      <c r="S211" t="s">
        <v>713</v>
      </c>
      <c r="U211" s="2" t="s">
        <v>714</v>
      </c>
      <c r="V211" s="2" t="s">
        <v>715</v>
      </c>
      <c r="W211" t="s">
        <v>716</v>
      </c>
      <c r="X211" t="s">
        <v>717</v>
      </c>
      <c r="Y211">
        <f t="shared" si="9"/>
        <v>7.7500000001164153</v>
      </c>
      <c r="Z211">
        <f t="shared" si="10"/>
        <v>0.13212903225607978</v>
      </c>
      <c r="AA211" t="str">
        <f t="shared" si="11"/>
        <v>Y</v>
      </c>
    </row>
    <row r="212" spans="1:27" ht="80" x14ac:dyDescent="0.2">
      <c r="A212" s="1" t="s">
        <v>703</v>
      </c>
      <c r="B212" t="s">
        <v>704</v>
      </c>
      <c r="C212" t="s">
        <v>705</v>
      </c>
      <c r="D212" t="s">
        <v>706</v>
      </c>
      <c r="E212" t="s">
        <v>707</v>
      </c>
      <c r="F212">
        <v>5</v>
      </c>
      <c r="G212" t="s">
        <v>708</v>
      </c>
      <c r="H212" t="s">
        <v>709</v>
      </c>
      <c r="I212" t="s">
        <v>34</v>
      </c>
      <c r="J212" t="s">
        <v>710</v>
      </c>
      <c r="K212" t="s">
        <v>711</v>
      </c>
      <c r="L212" t="s">
        <v>720</v>
      </c>
      <c r="M212">
        <v>13.82</v>
      </c>
      <c r="P212" t="s">
        <v>37</v>
      </c>
      <c r="Q212">
        <v>0</v>
      </c>
      <c r="R212" t="s">
        <v>54</v>
      </c>
      <c r="S212" t="s">
        <v>713</v>
      </c>
      <c r="U212" s="2" t="s">
        <v>714</v>
      </c>
      <c r="V212" s="2" t="s">
        <v>715</v>
      </c>
      <c r="W212" t="s">
        <v>716</v>
      </c>
      <c r="X212" t="s">
        <v>717</v>
      </c>
      <c r="Y212">
        <f t="shared" si="9"/>
        <v>7.7500000001164153</v>
      </c>
      <c r="Z212">
        <f t="shared" si="10"/>
        <v>1.7832258064248265</v>
      </c>
      <c r="AA212" t="str">
        <f t="shared" si="11"/>
        <v>Y</v>
      </c>
    </row>
    <row r="213" spans="1:27" ht="80" x14ac:dyDescent="0.2">
      <c r="A213" s="1" t="s">
        <v>703</v>
      </c>
      <c r="B213" t="s">
        <v>704</v>
      </c>
      <c r="C213" t="s">
        <v>705</v>
      </c>
      <c r="D213" t="s">
        <v>706</v>
      </c>
      <c r="E213" t="s">
        <v>707</v>
      </c>
      <c r="F213">
        <v>5</v>
      </c>
      <c r="G213" t="s">
        <v>708</v>
      </c>
      <c r="H213" t="s">
        <v>709</v>
      </c>
      <c r="I213" t="s">
        <v>34</v>
      </c>
      <c r="J213" t="s">
        <v>710</v>
      </c>
      <c r="K213" t="s">
        <v>711</v>
      </c>
      <c r="L213" t="s">
        <v>721</v>
      </c>
      <c r="M213">
        <v>0.60699999999999998</v>
      </c>
      <c r="P213" t="s">
        <v>37</v>
      </c>
      <c r="Q213">
        <v>0</v>
      </c>
      <c r="R213" t="s">
        <v>54</v>
      </c>
      <c r="S213" t="s">
        <v>713</v>
      </c>
      <c r="U213" s="2" t="s">
        <v>714</v>
      </c>
      <c r="V213" s="2" t="s">
        <v>715</v>
      </c>
      <c r="W213" t="s">
        <v>716</v>
      </c>
      <c r="X213" t="s">
        <v>717</v>
      </c>
      <c r="Y213">
        <f t="shared" si="9"/>
        <v>7.7500000001164153</v>
      </c>
      <c r="Z213">
        <f t="shared" si="10"/>
        <v>7.8322580643984785E-2</v>
      </c>
      <c r="AA213" t="str">
        <f t="shared" si="11"/>
        <v>Y</v>
      </c>
    </row>
    <row r="214" spans="1:27" ht="80" x14ac:dyDescent="0.2">
      <c r="A214" s="1" t="s">
        <v>703</v>
      </c>
      <c r="B214" t="s">
        <v>704</v>
      </c>
      <c r="C214" t="s">
        <v>705</v>
      </c>
      <c r="D214" t="s">
        <v>706</v>
      </c>
      <c r="E214" t="s">
        <v>707</v>
      </c>
      <c r="F214">
        <v>5</v>
      </c>
      <c r="G214" t="s">
        <v>708</v>
      </c>
      <c r="H214" t="s">
        <v>709</v>
      </c>
      <c r="I214" t="s">
        <v>34</v>
      </c>
      <c r="J214" t="s">
        <v>710</v>
      </c>
      <c r="K214" t="s">
        <v>711</v>
      </c>
      <c r="L214" t="s">
        <v>416</v>
      </c>
      <c r="M214">
        <v>5.851</v>
      </c>
      <c r="P214" t="s">
        <v>37</v>
      </c>
      <c r="Q214">
        <v>0</v>
      </c>
      <c r="R214" t="s">
        <v>54</v>
      </c>
      <c r="S214" t="s">
        <v>713</v>
      </c>
      <c r="U214" s="2" t="s">
        <v>714</v>
      </c>
      <c r="V214" s="2" t="s">
        <v>715</v>
      </c>
      <c r="W214" t="s">
        <v>716</v>
      </c>
      <c r="X214" t="s">
        <v>717</v>
      </c>
      <c r="Y214">
        <f t="shared" si="9"/>
        <v>7.7500000001164153</v>
      </c>
      <c r="Z214">
        <f t="shared" si="10"/>
        <v>0.75496774192414329</v>
      </c>
      <c r="AA214" t="str">
        <f t="shared" si="11"/>
        <v>Y</v>
      </c>
    </row>
    <row r="215" spans="1:27" ht="80" x14ac:dyDescent="0.2">
      <c r="A215" s="1" t="s">
        <v>703</v>
      </c>
      <c r="B215" t="s">
        <v>704</v>
      </c>
      <c r="C215" t="s">
        <v>705</v>
      </c>
      <c r="D215" t="s">
        <v>706</v>
      </c>
      <c r="E215" t="s">
        <v>707</v>
      </c>
      <c r="F215">
        <v>5</v>
      </c>
      <c r="G215" t="s">
        <v>708</v>
      </c>
      <c r="H215" t="s">
        <v>709</v>
      </c>
      <c r="I215" t="s">
        <v>34</v>
      </c>
      <c r="J215" t="s">
        <v>710</v>
      </c>
      <c r="K215" t="s">
        <v>711</v>
      </c>
      <c r="L215" t="s">
        <v>712</v>
      </c>
      <c r="M215">
        <v>2.589</v>
      </c>
      <c r="P215" t="s">
        <v>37</v>
      </c>
      <c r="Q215">
        <v>0</v>
      </c>
      <c r="R215" t="s">
        <v>54</v>
      </c>
      <c r="S215" t="s">
        <v>713</v>
      </c>
      <c r="U215" s="2" t="s">
        <v>714</v>
      </c>
      <c r="V215" s="2" t="s">
        <v>715</v>
      </c>
      <c r="W215" t="s">
        <v>716</v>
      </c>
      <c r="X215" t="s">
        <v>717</v>
      </c>
      <c r="Y215">
        <f t="shared" si="9"/>
        <v>7.7500000001164153</v>
      </c>
      <c r="Z215">
        <f t="shared" si="10"/>
        <v>0.33406451612401417</v>
      </c>
      <c r="AA215" t="str">
        <f t="shared" si="11"/>
        <v>Y</v>
      </c>
    </row>
    <row r="216" spans="1:27" ht="80" x14ac:dyDescent="0.2">
      <c r="A216" s="1" t="s">
        <v>703</v>
      </c>
      <c r="B216" t="s">
        <v>704</v>
      </c>
      <c r="C216" t="s">
        <v>705</v>
      </c>
      <c r="D216" t="s">
        <v>706</v>
      </c>
      <c r="E216" t="s">
        <v>707</v>
      </c>
      <c r="F216">
        <v>5</v>
      </c>
      <c r="G216" t="s">
        <v>708</v>
      </c>
      <c r="H216" t="s">
        <v>709</v>
      </c>
      <c r="I216" t="s">
        <v>34</v>
      </c>
      <c r="J216" t="s">
        <v>710</v>
      </c>
      <c r="K216" t="s">
        <v>711</v>
      </c>
      <c r="L216" t="s">
        <v>718</v>
      </c>
      <c r="M216">
        <v>4.048</v>
      </c>
      <c r="P216" t="s">
        <v>37</v>
      </c>
      <c r="Q216">
        <v>0</v>
      </c>
      <c r="R216" t="s">
        <v>54</v>
      </c>
      <c r="S216" t="s">
        <v>713</v>
      </c>
      <c r="U216" s="2" t="s">
        <v>714</v>
      </c>
      <c r="V216" s="2" t="s">
        <v>715</v>
      </c>
      <c r="W216" t="s">
        <v>716</v>
      </c>
      <c r="X216" t="s">
        <v>717</v>
      </c>
      <c r="Y216">
        <f t="shared" si="9"/>
        <v>7.7500000001164153</v>
      </c>
      <c r="Z216">
        <f t="shared" si="10"/>
        <v>0.52232258063731529</v>
      </c>
      <c r="AA216" t="str">
        <f t="shared" si="11"/>
        <v>Y</v>
      </c>
    </row>
    <row r="217" spans="1:27" ht="80" x14ac:dyDescent="0.2">
      <c r="A217" s="1" t="s">
        <v>703</v>
      </c>
      <c r="B217" t="s">
        <v>704</v>
      </c>
      <c r="C217" t="s">
        <v>705</v>
      </c>
      <c r="D217" t="s">
        <v>706</v>
      </c>
      <c r="E217" t="s">
        <v>707</v>
      </c>
      <c r="F217">
        <v>5</v>
      </c>
      <c r="G217" t="s">
        <v>708</v>
      </c>
      <c r="H217" t="s">
        <v>709</v>
      </c>
      <c r="I217" t="s">
        <v>34</v>
      </c>
      <c r="J217" t="s">
        <v>710</v>
      </c>
      <c r="K217" t="s">
        <v>711</v>
      </c>
      <c r="L217" t="s">
        <v>650</v>
      </c>
      <c r="M217">
        <v>3.13</v>
      </c>
      <c r="P217" t="s">
        <v>37</v>
      </c>
      <c r="Q217">
        <v>0</v>
      </c>
      <c r="R217" t="s">
        <v>54</v>
      </c>
      <c r="S217" t="s">
        <v>713</v>
      </c>
      <c r="U217" s="2" t="s">
        <v>714</v>
      </c>
      <c r="V217" s="2" t="s">
        <v>715</v>
      </c>
      <c r="W217" t="s">
        <v>716</v>
      </c>
      <c r="X217" t="s">
        <v>717</v>
      </c>
      <c r="Y217">
        <f t="shared" si="9"/>
        <v>7.7500000001164153</v>
      </c>
      <c r="Z217">
        <f t="shared" si="10"/>
        <v>0.40387096773586878</v>
      </c>
      <c r="AA217" t="str">
        <f t="shared" si="11"/>
        <v>Y</v>
      </c>
    </row>
    <row r="218" spans="1:27" ht="80" x14ac:dyDescent="0.2">
      <c r="A218" s="1" t="s">
        <v>703</v>
      </c>
      <c r="B218" t="s">
        <v>704</v>
      </c>
      <c r="C218" t="s">
        <v>705</v>
      </c>
      <c r="D218" t="s">
        <v>706</v>
      </c>
      <c r="E218" t="s">
        <v>707</v>
      </c>
      <c r="F218">
        <v>5</v>
      </c>
      <c r="G218" t="s">
        <v>708</v>
      </c>
      <c r="H218" t="s">
        <v>709</v>
      </c>
      <c r="I218" t="s">
        <v>34</v>
      </c>
      <c r="J218" t="s">
        <v>710</v>
      </c>
      <c r="K218" t="s">
        <v>711</v>
      </c>
      <c r="L218" t="s">
        <v>719</v>
      </c>
      <c r="M218">
        <v>1.5780000000000001</v>
      </c>
      <c r="P218" t="s">
        <v>37</v>
      </c>
      <c r="Q218">
        <v>0</v>
      </c>
      <c r="R218" t="s">
        <v>54</v>
      </c>
      <c r="S218" t="s">
        <v>713</v>
      </c>
      <c r="U218" s="2" t="s">
        <v>714</v>
      </c>
      <c r="V218" s="2" t="s">
        <v>715</v>
      </c>
      <c r="W218" t="s">
        <v>716</v>
      </c>
      <c r="X218" t="s">
        <v>717</v>
      </c>
      <c r="Y218">
        <f t="shared" si="9"/>
        <v>7.7500000001164153</v>
      </c>
      <c r="Z218">
        <f t="shared" si="10"/>
        <v>0.20361290322274792</v>
      </c>
      <c r="AA218" t="str">
        <f t="shared" si="11"/>
        <v>Y</v>
      </c>
    </row>
    <row r="219" spans="1:27" ht="80" x14ac:dyDescent="0.2">
      <c r="A219" s="1" t="s">
        <v>703</v>
      </c>
      <c r="B219" t="s">
        <v>704</v>
      </c>
      <c r="C219" t="s">
        <v>705</v>
      </c>
      <c r="D219" t="s">
        <v>706</v>
      </c>
      <c r="E219" t="s">
        <v>707</v>
      </c>
      <c r="F219">
        <v>5</v>
      </c>
      <c r="G219" t="s">
        <v>708</v>
      </c>
      <c r="H219" t="s">
        <v>709</v>
      </c>
      <c r="I219" t="s">
        <v>34</v>
      </c>
      <c r="J219" t="s">
        <v>710</v>
      </c>
      <c r="K219" t="s">
        <v>711</v>
      </c>
      <c r="L219" t="s">
        <v>720</v>
      </c>
      <c r="M219">
        <v>21.297000000000001</v>
      </c>
      <c r="P219" t="s">
        <v>37</v>
      </c>
      <c r="Q219">
        <v>0</v>
      </c>
      <c r="R219" t="s">
        <v>54</v>
      </c>
      <c r="S219" t="s">
        <v>713</v>
      </c>
      <c r="U219" s="2" t="s">
        <v>714</v>
      </c>
      <c r="V219" s="2" t="s">
        <v>715</v>
      </c>
      <c r="W219" t="s">
        <v>716</v>
      </c>
      <c r="X219" t="s">
        <v>717</v>
      </c>
      <c r="Y219">
        <f t="shared" si="9"/>
        <v>7.7500000001164153</v>
      </c>
      <c r="Z219">
        <f t="shared" si="10"/>
        <v>2.7479999999587212</v>
      </c>
      <c r="AA219" t="str">
        <f t="shared" si="11"/>
        <v>Y</v>
      </c>
    </row>
    <row r="220" spans="1:27" ht="80" x14ac:dyDescent="0.2">
      <c r="A220" s="1" t="s">
        <v>703</v>
      </c>
      <c r="B220" t="s">
        <v>704</v>
      </c>
      <c r="C220" t="s">
        <v>705</v>
      </c>
      <c r="D220" t="s">
        <v>706</v>
      </c>
      <c r="E220" t="s">
        <v>707</v>
      </c>
      <c r="F220">
        <v>5</v>
      </c>
      <c r="G220" t="s">
        <v>708</v>
      </c>
      <c r="H220" t="s">
        <v>709</v>
      </c>
      <c r="I220" t="s">
        <v>34</v>
      </c>
      <c r="J220" t="s">
        <v>710</v>
      </c>
      <c r="K220" t="s">
        <v>711</v>
      </c>
      <c r="L220" t="s">
        <v>721</v>
      </c>
      <c r="M220">
        <v>0.93500000000000005</v>
      </c>
      <c r="P220" t="s">
        <v>37</v>
      </c>
      <c r="Q220">
        <v>0</v>
      </c>
      <c r="R220" t="s">
        <v>54</v>
      </c>
      <c r="S220" t="s">
        <v>713</v>
      </c>
      <c r="U220" s="2" t="s">
        <v>714</v>
      </c>
      <c r="V220" s="2" t="s">
        <v>715</v>
      </c>
      <c r="W220" t="s">
        <v>716</v>
      </c>
      <c r="X220" t="s">
        <v>717</v>
      </c>
      <c r="Y220">
        <f t="shared" si="9"/>
        <v>7.7500000001164153</v>
      </c>
      <c r="Z220">
        <f t="shared" si="10"/>
        <v>0.12064516128851034</v>
      </c>
      <c r="AA220" t="str">
        <f t="shared" si="11"/>
        <v>Y</v>
      </c>
    </row>
    <row r="221" spans="1:27" ht="80" x14ac:dyDescent="0.2">
      <c r="A221" s="1" t="s">
        <v>703</v>
      </c>
      <c r="B221" t="s">
        <v>704</v>
      </c>
      <c r="C221" t="s">
        <v>705</v>
      </c>
      <c r="D221" t="s">
        <v>706</v>
      </c>
      <c r="E221" t="s">
        <v>707</v>
      </c>
      <c r="F221">
        <v>5</v>
      </c>
      <c r="G221" t="s">
        <v>708</v>
      </c>
      <c r="H221" t="s">
        <v>709</v>
      </c>
      <c r="I221" t="s">
        <v>34</v>
      </c>
      <c r="J221" t="s">
        <v>710</v>
      </c>
      <c r="K221" t="s">
        <v>711</v>
      </c>
      <c r="L221" t="s">
        <v>416</v>
      </c>
      <c r="M221">
        <v>9.0169999999999995</v>
      </c>
      <c r="P221" t="s">
        <v>37</v>
      </c>
      <c r="Q221">
        <v>0</v>
      </c>
      <c r="R221" t="s">
        <v>54</v>
      </c>
      <c r="S221" t="s">
        <v>713</v>
      </c>
      <c r="U221" s="2" t="s">
        <v>714</v>
      </c>
      <c r="V221" s="2" t="s">
        <v>715</v>
      </c>
      <c r="W221" t="s">
        <v>716</v>
      </c>
      <c r="X221" t="s">
        <v>717</v>
      </c>
      <c r="Y221">
        <f t="shared" si="9"/>
        <v>7.7500000001164153</v>
      </c>
      <c r="Z221">
        <f t="shared" si="10"/>
        <v>1.1634838709502648</v>
      </c>
      <c r="AA221" t="str">
        <f t="shared" si="11"/>
        <v>Y</v>
      </c>
    </row>
    <row r="222" spans="1:27" ht="80" x14ac:dyDescent="0.2">
      <c r="A222" s="1" t="s">
        <v>703</v>
      </c>
      <c r="B222" t="s">
        <v>704</v>
      </c>
      <c r="C222" t="s">
        <v>705</v>
      </c>
      <c r="D222" t="s">
        <v>706</v>
      </c>
      <c r="E222" t="s">
        <v>707</v>
      </c>
      <c r="F222">
        <v>5</v>
      </c>
      <c r="G222" t="s">
        <v>708</v>
      </c>
      <c r="H222" t="s">
        <v>709</v>
      </c>
      <c r="I222" t="s">
        <v>34</v>
      </c>
      <c r="J222" t="s">
        <v>710</v>
      </c>
      <c r="K222" t="s">
        <v>711</v>
      </c>
      <c r="L222" t="s">
        <v>712</v>
      </c>
      <c r="M222">
        <v>0.33700000000000002</v>
      </c>
      <c r="P222" t="s">
        <v>37</v>
      </c>
      <c r="Q222">
        <v>0</v>
      </c>
      <c r="R222" t="s">
        <v>54</v>
      </c>
      <c r="S222" t="s">
        <v>713</v>
      </c>
      <c r="U222" s="2" t="s">
        <v>714</v>
      </c>
      <c r="V222" s="2" t="s">
        <v>715</v>
      </c>
      <c r="W222" t="s">
        <v>716</v>
      </c>
      <c r="X222" t="s">
        <v>717</v>
      </c>
      <c r="Y222">
        <f t="shared" si="9"/>
        <v>7.7500000001164153</v>
      </c>
      <c r="Z222">
        <f t="shared" si="10"/>
        <v>4.348387096708875E-2</v>
      </c>
      <c r="AA222" t="str">
        <f t="shared" si="11"/>
        <v>Y</v>
      </c>
    </row>
    <row r="223" spans="1:27" ht="80" x14ac:dyDescent="0.2">
      <c r="A223" s="1" t="s">
        <v>703</v>
      </c>
      <c r="B223" t="s">
        <v>704</v>
      </c>
      <c r="C223" t="s">
        <v>705</v>
      </c>
      <c r="D223" t="s">
        <v>706</v>
      </c>
      <c r="E223" t="s">
        <v>707</v>
      </c>
      <c r="F223">
        <v>5</v>
      </c>
      <c r="G223" t="s">
        <v>708</v>
      </c>
      <c r="H223" t="s">
        <v>709</v>
      </c>
      <c r="I223" t="s">
        <v>34</v>
      </c>
      <c r="J223" t="s">
        <v>710</v>
      </c>
      <c r="K223" t="s">
        <v>711</v>
      </c>
      <c r="L223" t="s">
        <v>718</v>
      </c>
      <c r="M223">
        <v>0.52600000000000002</v>
      </c>
      <c r="P223" t="s">
        <v>37</v>
      </c>
      <c r="Q223">
        <v>0</v>
      </c>
      <c r="R223" t="s">
        <v>54</v>
      </c>
      <c r="S223" t="s">
        <v>713</v>
      </c>
      <c r="U223" s="2" t="s">
        <v>714</v>
      </c>
      <c r="V223" s="2" t="s">
        <v>715</v>
      </c>
      <c r="W223" t="s">
        <v>716</v>
      </c>
      <c r="X223" t="s">
        <v>717</v>
      </c>
      <c r="Y223">
        <f t="shared" si="9"/>
        <v>7.7500000001164153</v>
      </c>
      <c r="Z223">
        <f t="shared" si="10"/>
        <v>6.7870967740915972E-2</v>
      </c>
      <c r="AA223" t="str">
        <f t="shared" si="11"/>
        <v>Y</v>
      </c>
    </row>
    <row r="224" spans="1:27" ht="80" x14ac:dyDescent="0.2">
      <c r="A224" s="1" t="s">
        <v>703</v>
      </c>
      <c r="B224" t="s">
        <v>704</v>
      </c>
      <c r="C224" t="s">
        <v>705</v>
      </c>
      <c r="D224" t="s">
        <v>706</v>
      </c>
      <c r="E224" t="s">
        <v>707</v>
      </c>
      <c r="F224">
        <v>5</v>
      </c>
      <c r="G224" t="s">
        <v>708</v>
      </c>
      <c r="H224" t="s">
        <v>709</v>
      </c>
      <c r="I224" t="s">
        <v>34</v>
      </c>
      <c r="J224" t="s">
        <v>710</v>
      </c>
      <c r="K224" t="s">
        <v>711</v>
      </c>
      <c r="L224" t="s">
        <v>650</v>
      </c>
      <c r="M224">
        <v>0.40699999999999997</v>
      </c>
      <c r="P224" t="s">
        <v>37</v>
      </c>
      <c r="Q224">
        <v>0</v>
      </c>
      <c r="R224" t="s">
        <v>54</v>
      </c>
      <c r="S224" t="s">
        <v>713</v>
      </c>
      <c r="U224" s="2" t="s">
        <v>714</v>
      </c>
      <c r="V224" s="2" t="s">
        <v>715</v>
      </c>
      <c r="W224" t="s">
        <v>716</v>
      </c>
      <c r="X224" t="s">
        <v>717</v>
      </c>
      <c r="Y224">
        <f t="shared" si="9"/>
        <v>7.7500000001164153</v>
      </c>
      <c r="Z224">
        <f t="shared" si="10"/>
        <v>5.2516129031469197E-2</v>
      </c>
      <c r="AA224" t="str">
        <f t="shared" si="11"/>
        <v>Y</v>
      </c>
    </row>
    <row r="225" spans="1:27" ht="80" x14ac:dyDescent="0.2">
      <c r="A225" s="1" t="s">
        <v>703</v>
      </c>
      <c r="B225" t="s">
        <v>704</v>
      </c>
      <c r="C225" t="s">
        <v>705</v>
      </c>
      <c r="D225" t="s">
        <v>706</v>
      </c>
      <c r="E225" t="s">
        <v>707</v>
      </c>
      <c r="F225">
        <v>5</v>
      </c>
      <c r="G225" t="s">
        <v>708</v>
      </c>
      <c r="H225" t="s">
        <v>709</v>
      </c>
      <c r="I225" t="s">
        <v>34</v>
      </c>
      <c r="J225" t="s">
        <v>710</v>
      </c>
      <c r="K225" t="s">
        <v>711</v>
      </c>
      <c r="L225" t="s">
        <v>719</v>
      </c>
      <c r="M225">
        <v>0.20499999999999999</v>
      </c>
      <c r="P225" t="s">
        <v>37</v>
      </c>
      <c r="Q225">
        <v>0</v>
      </c>
      <c r="R225" t="s">
        <v>54</v>
      </c>
      <c r="S225" t="s">
        <v>713</v>
      </c>
      <c r="U225" s="2" t="s">
        <v>714</v>
      </c>
      <c r="V225" s="2" t="s">
        <v>715</v>
      </c>
      <c r="W225" t="s">
        <v>716</v>
      </c>
      <c r="X225" t="s">
        <v>717</v>
      </c>
      <c r="Y225">
        <f t="shared" si="9"/>
        <v>7.7500000001164153</v>
      </c>
      <c r="Z225">
        <f t="shared" si="10"/>
        <v>2.6451612902828468E-2</v>
      </c>
      <c r="AA225" t="str">
        <f t="shared" si="11"/>
        <v>Y</v>
      </c>
    </row>
    <row r="226" spans="1:27" ht="80" x14ac:dyDescent="0.2">
      <c r="A226" s="1" t="s">
        <v>703</v>
      </c>
      <c r="B226" t="s">
        <v>704</v>
      </c>
      <c r="C226" t="s">
        <v>705</v>
      </c>
      <c r="D226" t="s">
        <v>706</v>
      </c>
      <c r="E226" t="s">
        <v>707</v>
      </c>
      <c r="F226">
        <v>5</v>
      </c>
      <c r="G226" t="s">
        <v>708</v>
      </c>
      <c r="H226" t="s">
        <v>709</v>
      </c>
      <c r="I226" t="s">
        <v>34</v>
      </c>
      <c r="J226" t="s">
        <v>710</v>
      </c>
      <c r="K226" t="s">
        <v>711</v>
      </c>
      <c r="L226" t="s">
        <v>720</v>
      </c>
      <c r="M226">
        <v>2.7690000000000001</v>
      </c>
      <c r="P226" t="s">
        <v>37</v>
      </c>
      <c r="Q226">
        <v>0</v>
      </c>
      <c r="R226" t="s">
        <v>54</v>
      </c>
      <c r="S226" t="s">
        <v>713</v>
      </c>
      <c r="U226" s="2" t="s">
        <v>714</v>
      </c>
      <c r="V226" s="2" t="s">
        <v>715</v>
      </c>
      <c r="W226" t="s">
        <v>716</v>
      </c>
      <c r="X226" t="s">
        <v>717</v>
      </c>
      <c r="Y226">
        <f t="shared" si="9"/>
        <v>7.7500000001164153</v>
      </c>
      <c r="Z226">
        <f t="shared" si="10"/>
        <v>0.35729032257527821</v>
      </c>
      <c r="AA226" t="str">
        <f t="shared" si="11"/>
        <v>Y</v>
      </c>
    </row>
    <row r="227" spans="1:27" ht="80" x14ac:dyDescent="0.2">
      <c r="A227" s="1" t="s">
        <v>703</v>
      </c>
      <c r="B227" t="s">
        <v>704</v>
      </c>
      <c r="C227" t="s">
        <v>705</v>
      </c>
      <c r="D227" t="s">
        <v>706</v>
      </c>
      <c r="E227" t="s">
        <v>707</v>
      </c>
      <c r="F227">
        <v>5</v>
      </c>
      <c r="G227" t="s">
        <v>708</v>
      </c>
      <c r="H227" t="s">
        <v>709</v>
      </c>
      <c r="I227" t="s">
        <v>34</v>
      </c>
      <c r="J227" t="s">
        <v>710</v>
      </c>
      <c r="K227" t="s">
        <v>711</v>
      </c>
      <c r="L227" t="s">
        <v>721</v>
      </c>
      <c r="M227">
        <v>0.122</v>
      </c>
      <c r="P227" t="s">
        <v>37</v>
      </c>
      <c r="Q227">
        <v>0</v>
      </c>
      <c r="R227" t="s">
        <v>54</v>
      </c>
      <c r="S227" t="s">
        <v>713</v>
      </c>
      <c r="U227" s="2" t="s">
        <v>714</v>
      </c>
      <c r="V227" s="2" t="s">
        <v>715</v>
      </c>
      <c r="W227" t="s">
        <v>716</v>
      </c>
      <c r="X227" t="s">
        <v>717</v>
      </c>
      <c r="Y227">
        <f t="shared" si="9"/>
        <v>7.7500000001164153</v>
      </c>
      <c r="Z227">
        <f t="shared" si="10"/>
        <v>1.5741935483634503E-2</v>
      </c>
      <c r="AA227" t="str">
        <f t="shared" si="11"/>
        <v>Y</v>
      </c>
    </row>
    <row r="228" spans="1:27" ht="80" x14ac:dyDescent="0.2">
      <c r="A228" s="1" t="s">
        <v>703</v>
      </c>
      <c r="B228" t="s">
        <v>704</v>
      </c>
      <c r="C228" t="s">
        <v>705</v>
      </c>
      <c r="D228" t="s">
        <v>706</v>
      </c>
      <c r="E228" t="s">
        <v>707</v>
      </c>
      <c r="F228">
        <v>5</v>
      </c>
      <c r="G228" t="s">
        <v>708</v>
      </c>
      <c r="H228" t="s">
        <v>709</v>
      </c>
      <c r="I228" t="s">
        <v>34</v>
      </c>
      <c r="J228" t="s">
        <v>710</v>
      </c>
      <c r="K228" t="s">
        <v>711</v>
      </c>
      <c r="L228" t="s">
        <v>416</v>
      </c>
      <c r="M228">
        <v>1.173</v>
      </c>
      <c r="P228" t="s">
        <v>37</v>
      </c>
      <c r="Q228">
        <v>0</v>
      </c>
      <c r="R228" t="s">
        <v>54</v>
      </c>
      <c r="S228" t="s">
        <v>713</v>
      </c>
      <c r="U228" s="2" t="s">
        <v>714</v>
      </c>
      <c r="V228" s="2" t="s">
        <v>715</v>
      </c>
      <c r="W228" t="s">
        <v>716</v>
      </c>
      <c r="X228" t="s">
        <v>717</v>
      </c>
      <c r="Y228">
        <f t="shared" si="9"/>
        <v>7.7500000001164153</v>
      </c>
      <c r="Z228">
        <f t="shared" si="10"/>
        <v>0.15135483870740388</v>
      </c>
      <c r="AA228" t="str">
        <f t="shared" si="11"/>
        <v>Y</v>
      </c>
    </row>
    <row r="229" spans="1:27" ht="80" x14ac:dyDescent="0.2">
      <c r="A229" s="1" t="s">
        <v>703</v>
      </c>
      <c r="B229" t="s">
        <v>704</v>
      </c>
      <c r="C229" t="s">
        <v>705</v>
      </c>
      <c r="D229" t="s">
        <v>706</v>
      </c>
      <c r="E229" t="s">
        <v>707</v>
      </c>
      <c r="F229">
        <v>5</v>
      </c>
      <c r="G229" t="s">
        <v>708</v>
      </c>
      <c r="H229" t="s">
        <v>709</v>
      </c>
      <c r="I229" t="s">
        <v>34</v>
      </c>
      <c r="J229" t="s">
        <v>710</v>
      </c>
      <c r="K229" t="s">
        <v>711</v>
      </c>
      <c r="L229" t="s">
        <v>712</v>
      </c>
      <c r="M229">
        <v>6.3E-2</v>
      </c>
      <c r="P229" t="s">
        <v>37</v>
      </c>
      <c r="Q229">
        <v>0</v>
      </c>
      <c r="R229" t="s">
        <v>54</v>
      </c>
      <c r="S229" t="s">
        <v>713</v>
      </c>
      <c r="U229" s="2" t="s">
        <v>714</v>
      </c>
      <c r="V229" s="2" t="s">
        <v>715</v>
      </c>
      <c r="W229" t="s">
        <v>716</v>
      </c>
      <c r="X229" t="s">
        <v>717</v>
      </c>
      <c r="Y229">
        <f t="shared" si="9"/>
        <v>7.7500000001164153</v>
      </c>
      <c r="Z229">
        <f t="shared" si="10"/>
        <v>8.1290322579424066E-3</v>
      </c>
      <c r="AA229" t="str">
        <f t="shared" si="11"/>
        <v>Y</v>
      </c>
    </row>
    <row r="230" spans="1:27" ht="80" x14ac:dyDescent="0.2">
      <c r="A230" s="1" t="s">
        <v>703</v>
      </c>
      <c r="B230" t="s">
        <v>704</v>
      </c>
      <c r="C230" t="s">
        <v>705</v>
      </c>
      <c r="D230" t="s">
        <v>706</v>
      </c>
      <c r="E230" t="s">
        <v>707</v>
      </c>
      <c r="F230">
        <v>5</v>
      </c>
      <c r="G230" t="s">
        <v>708</v>
      </c>
      <c r="H230" t="s">
        <v>709</v>
      </c>
      <c r="I230" t="s">
        <v>34</v>
      </c>
      <c r="J230" t="s">
        <v>710</v>
      </c>
      <c r="K230" t="s">
        <v>711</v>
      </c>
      <c r="L230" t="s">
        <v>133</v>
      </c>
      <c r="M230">
        <v>1.901</v>
      </c>
      <c r="P230" t="s">
        <v>37</v>
      </c>
      <c r="Q230">
        <v>0</v>
      </c>
      <c r="R230" t="s">
        <v>54</v>
      </c>
      <c r="S230" t="s">
        <v>713</v>
      </c>
      <c r="U230" s="2" t="s">
        <v>714</v>
      </c>
      <c r="V230" s="2" t="s">
        <v>715</v>
      </c>
      <c r="W230" t="s">
        <v>716</v>
      </c>
      <c r="X230" t="s">
        <v>717</v>
      </c>
      <c r="Y230">
        <f t="shared" si="9"/>
        <v>7.7500000001164153</v>
      </c>
      <c r="Z230">
        <f t="shared" si="10"/>
        <v>0.24529032257696057</v>
      </c>
      <c r="AA230" t="str">
        <f t="shared" si="11"/>
        <v>Y</v>
      </c>
    </row>
    <row r="231" spans="1:27" ht="80" x14ac:dyDescent="0.2">
      <c r="A231" s="1" t="s">
        <v>703</v>
      </c>
      <c r="B231" t="s">
        <v>704</v>
      </c>
      <c r="C231" t="s">
        <v>705</v>
      </c>
      <c r="D231" t="s">
        <v>706</v>
      </c>
      <c r="E231" t="s">
        <v>707</v>
      </c>
      <c r="F231">
        <v>5</v>
      </c>
      <c r="G231" t="s">
        <v>708</v>
      </c>
      <c r="H231" t="s">
        <v>709</v>
      </c>
      <c r="I231" t="s">
        <v>34</v>
      </c>
      <c r="J231" t="s">
        <v>710</v>
      </c>
      <c r="K231" t="s">
        <v>711</v>
      </c>
      <c r="L231" t="s">
        <v>718</v>
      </c>
      <c r="M231">
        <v>6.9000000000000006E-2</v>
      </c>
      <c r="P231" t="s">
        <v>37</v>
      </c>
      <c r="Q231">
        <v>0</v>
      </c>
      <c r="R231" t="s">
        <v>54</v>
      </c>
      <c r="S231" t="s">
        <v>713</v>
      </c>
      <c r="U231" s="2" t="s">
        <v>714</v>
      </c>
      <c r="V231" s="2" t="s">
        <v>715</v>
      </c>
      <c r="W231" t="s">
        <v>716</v>
      </c>
      <c r="X231" t="s">
        <v>717</v>
      </c>
      <c r="Y231">
        <f t="shared" si="9"/>
        <v>7.7500000001164153</v>
      </c>
      <c r="Z231">
        <f t="shared" si="10"/>
        <v>8.903225806317876E-3</v>
      </c>
      <c r="AA231" t="str">
        <f t="shared" si="11"/>
        <v>Y</v>
      </c>
    </row>
    <row r="232" spans="1:27" ht="80" x14ac:dyDescent="0.2">
      <c r="A232" s="1" t="s">
        <v>703</v>
      </c>
      <c r="B232" t="s">
        <v>704</v>
      </c>
      <c r="C232" t="s">
        <v>705</v>
      </c>
      <c r="D232" t="s">
        <v>706</v>
      </c>
      <c r="E232" t="s">
        <v>707</v>
      </c>
      <c r="F232">
        <v>5</v>
      </c>
      <c r="G232" t="s">
        <v>708</v>
      </c>
      <c r="H232" t="s">
        <v>709</v>
      </c>
      <c r="I232" t="s">
        <v>34</v>
      </c>
      <c r="J232" t="s">
        <v>710</v>
      </c>
      <c r="K232" t="s">
        <v>711</v>
      </c>
      <c r="L232" t="s">
        <v>650</v>
      </c>
      <c r="M232">
        <v>6.4000000000000001E-2</v>
      </c>
      <c r="P232" t="s">
        <v>37</v>
      </c>
      <c r="Q232">
        <v>0</v>
      </c>
      <c r="R232" t="s">
        <v>54</v>
      </c>
      <c r="S232" t="s">
        <v>713</v>
      </c>
      <c r="U232" s="2" t="s">
        <v>714</v>
      </c>
      <c r="V232" s="2" t="s">
        <v>715</v>
      </c>
      <c r="W232" t="s">
        <v>716</v>
      </c>
      <c r="X232" t="s">
        <v>717</v>
      </c>
      <c r="Y232">
        <f t="shared" si="9"/>
        <v>7.7500000001164153</v>
      </c>
      <c r="Z232">
        <f t="shared" si="10"/>
        <v>8.258064516004986E-3</v>
      </c>
      <c r="AA232" t="str">
        <f t="shared" si="11"/>
        <v>Y</v>
      </c>
    </row>
    <row r="233" spans="1:27" ht="80" x14ac:dyDescent="0.2">
      <c r="A233" s="1" t="s">
        <v>703</v>
      </c>
      <c r="B233" t="s">
        <v>704</v>
      </c>
      <c r="C233" t="s">
        <v>705</v>
      </c>
      <c r="D233" t="s">
        <v>706</v>
      </c>
      <c r="E233" t="s">
        <v>707</v>
      </c>
      <c r="F233">
        <v>5</v>
      </c>
      <c r="G233" t="s">
        <v>708</v>
      </c>
      <c r="H233" t="s">
        <v>709</v>
      </c>
      <c r="I233" t="s">
        <v>34</v>
      </c>
      <c r="J233" t="s">
        <v>710</v>
      </c>
      <c r="K233" t="s">
        <v>711</v>
      </c>
      <c r="L233" t="s">
        <v>719</v>
      </c>
      <c r="M233">
        <v>3.3000000000000002E-2</v>
      </c>
      <c r="P233" t="s">
        <v>37</v>
      </c>
      <c r="Q233">
        <v>0</v>
      </c>
      <c r="R233" t="s">
        <v>54</v>
      </c>
      <c r="S233" t="s">
        <v>713</v>
      </c>
      <c r="U233" s="2" t="s">
        <v>714</v>
      </c>
      <c r="V233" s="2" t="s">
        <v>715</v>
      </c>
      <c r="W233" t="s">
        <v>716</v>
      </c>
      <c r="X233" t="s">
        <v>717</v>
      </c>
      <c r="Y233">
        <f t="shared" si="9"/>
        <v>7.7500000001164153</v>
      </c>
      <c r="Z233">
        <f t="shared" si="10"/>
        <v>4.2580645160650707E-3</v>
      </c>
      <c r="AA233" t="str">
        <f t="shared" si="11"/>
        <v>Y</v>
      </c>
    </row>
    <row r="234" spans="1:27" ht="80" x14ac:dyDescent="0.2">
      <c r="A234" s="1" t="s">
        <v>703</v>
      </c>
      <c r="B234" t="s">
        <v>704</v>
      </c>
      <c r="C234" t="s">
        <v>705</v>
      </c>
      <c r="D234" t="s">
        <v>706</v>
      </c>
      <c r="E234" t="s">
        <v>707</v>
      </c>
      <c r="F234">
        <v>5</v>
      </c>
      <c r="G234" t="s">
        <v>708</v>
      </c>
      <c r="H234" t="s">
        <v>709</v>
      </c>
      <c r="I234" t="s">
        <v>34</v>
      </c>
      <c r="J234" t="s">
        <v>710</v>
      </c>
      <c r="K234" t="s">
        <v>711</v>
      </c>
      <c r="L234" t="s">
        <v>720</v>
      </c>
      <c r="M234">
        <v>0.48099999999999998</v>
      </c>
      <c r="P234" t="s">
        <v>37</v>
      </c>
      <c r="Q234">
        <v>0</v>
      </c>
      <c r="R234" t="s">
        <v>54</v>
      </c>
      <c r="S234" t="s">
        <v>713</v>
      </c>
      <c r="U234" s="2" t="s">
        <v>714</v>
      </c>
      <c r="V234" s="2" t="s">
        <v>715</v>
      </c>
      <c r="W234" t="s">
        <v>716</v>
      </c>
      <c r="X234" t="s">
        <v>717</v>
      </c>
      <c r="Y234">
        <f t="shared" si="9"/>
        <v>7.7500000001164153</v>
      </c>
      <c r="Z234">
        <f t="shared" si="10"/>
        <v>6.2064516128099961E-2</v>
      </c>
      <c r="AA234" t="str">
        <f t="shared" si="11"/>
        <v>Y</v>
      </c>
    </row>
    <row r="235" spans="1:27" ht="80" x14ac:dyDescent="0.2">
      <c r="A235" s="1" t="s">
        <v>703</v>
      </c>
      <c r="B235" t="s">
        <v>704</v>
      </c>
      <c r="C235" t="s">
        <v>705</v>
      </c>
      <c r="D235" t="s">
        <v>706</v>
      </c>
      <c r="E235" t="s">
        <v>707</v>
      </c>
      <c r="F235">
        <v>5</v>
      </c>
      <c r="G235" t="s">
        <v>708</v>
      </c>
      <c r="H235" t="s">
        <v>709</v>
      </c>
      <c r="I235" t="s">
        <v>34</v>
      </c>
      <c r="J235" t="s">
        <v>710</v>
      </c>
      <c r="K235" t="s">
        <v>711</v>
      </c>
      <c r="L235" t="s">
        <v>361</v>
      </c>
      <c r="M235">
        <v>0.34899999999999998</v>
      </c>
      <c r="P235" t="s">
        <v>37</v>
      </c>
      <c r="Q235">
        <v>0</v>
      </c>
      <c r="R235" t="s">
        <v>54</v>
      </c>
      <c r="S235" t="s">
        <v>713</v>
      </c>
      <c r="U235" s="2" t="s">
        <v>714</v>
      </c>
      <c r="V235" s="2" t="s">
        <v>715</v>
      </c>
      <c r="W235" t="s">
        <v>716</v>
      </c>
      <c r="X235" t="s">
        <v>717</v>
      </c>
      <c r="Y235">
        <f t="shared" si="9"/>
        <v>7.7500000001164153</v>
      </c>
      <c r="Z235">
        <f t="shared" si="10"/>
        <v>4.5032258063839682E-2</v>
      </c>
      <c r="AA235" t="str">
        <f t="shared" si="11"/>
        <v>Y</v>
      </c>
    </row>
    <row r="236" spans="1:27" ht="80" x14ac:dyDescent="0.2">
      <c r="A236" s="1" t="s">
        <v>703</v>
      </c>
      <c r="B236" t="s">
        <v>704</v>
      </c>
      <c r="C236" t="s">
        <v>705</v>
      </c>
      <c r="D236" t="s">
        <v>706</v>
      </c>
      <c r="E236" t="s">
        <v>707</v>
      </c>
      <c r="F236">
        <v>5</v>
      </c>
      <c r="G236" t="s">
        <v>708</v>
      </c>
      <c r="H236" t="s">
        <v>709</v>
      </c>
      <c r="I236" t="s">
        <v>34</v>
      </c>
      <c r="J236" t="s">
        <v>710</v>
      </c>
      <c r="K236" t="s">
        <v>711</v>
      </c>
      <c r="L236" t="s">
        <v>721</v>
      </c>
      <c r="M236">
        <v>1.7999999999999999E-2</v>
      </c>
      <c r="P236" t="s">
        <v>37</v>
      </c>
      <c r="Q236">
        <v>0</v>
      </c>
      <c r="R236" t="s">
        <v>54</v>
      </c>
      <c r="S236" t="s">
        <v>713</v>
      </c>
      <c r="U236" s="2" t="s">
        <v>714</v>
      </c>
      <c r="V236" s="2" t="s">
        <v>715</v>
      </c>
      <c r="W236" t="s">
        <v>716</v>
      </c>
      <c r="X236" t="s">
        <v>717</v>
      </c>
      <c r="Y236">
        <f t="shared" si="9"/>
        <v>7.7500000001164153</v>
      </c>
      <c r="Z236">
        <f t="shared" si="10"/>
        <v>2.3225806451264018E-3</v>
      </c>
      <c r="AA236" t="str">
        <f t="shared" si="11"/>
        <v>Y</v>
      </c>
    </row>
    <row r="237" spans="1:27" ht="80" x14ac:dyDescent="0.2">
      <c r="A237" s="1" t="s">
        <v>703</v>
      </c>
      <c r="B237" t="s">
        <v>704</v>
      </c>
      <c r="C237" t="s">
        <v>705</v>
      </c>
      <c r="D237" t="s">
        <v>706</v>
      </c>
      <c r="E237" t="s">
        <v>707</v>
      </c>
      <c r="F237">
        <v>5</v>
      </c>
      <c r="G237" t="s">
        <v>708</v>
      </c>
      <c r="H237" t="s">
        <v>709</v>
      </c>
      <c r="I237" t="s">
        <v>34</v>
      </c>
      <c r="J237" t="s">
        <v>710</v>
      </c>
      <c r="K237" t="s">
        <v>711</v>
      </c>
      <c r="L237" t="s">
        <v>416</v>
      </c>
      <c r="M237">
        <v>0.23400000000000001</v>
      </c>
      <c r="P237" t="s">
        <v>37</v>
      </c>
      <c r="Q237">
        <v>0</v>
      </c>
      <c r="R237" t="s">
        <v>54</v>
      </c>
      <c r="S237" t="s">
        <v>713</v>
      </c>
      <c r="U237" s="2" t="s">
        <v>714</v>
      </c>
      <c r="V237" s="2" t="s">
        <v>715</v>
      </c>
      <c r="W237" t="s">
        <v>716</v>
      </c>
      <c r="X237" t="s">
        <v>717</v>
      </c>
      <c r="Y237">
        <f t="shared" si="9"/>
        <v>7.7500000001164153</v>
      </c>
      <c r="Z237">
        <f t="shared" si="10"/>
        <v>3.0193548386643228E-2</v>
      </c>
      <c r="AA237" t="str">
        <f t="shared" si="11"/>
        <v>Y</v>
      </c>
    </row>
    <row r="238" spans="1:27" ht="80" x14ac:dyDescent="0.2">
      <c r="A238" s="1" t="s">
        <v>703</v>
      </c>
      <c r="B238" t="s">
        <v>704</v>
      </c>
      <c r="C238" t="s">
        <v>705</v>
      </c>
      <c r="D238" t="s">
        <v>706</v>
      </c>
      <c r="E238" t="s">
        <v>707</v>
      </c>
      <c r="F238">
        <v>5</v>
      </c>
      <c r="G238" t="s">
        <v>708</v>
      </c>
      <c r="H238" t="s">
        <v>709</v>
      </c>
      <c r="I238" t="s">
        <v>34</v>
      </c>
      <c r="J238" t="s">
        <v>710</v>
      </c>
      <c r="K238" t="s">
        <v>711</v>
      </c>
      <c r="L238" t="s">
        <v>712</v>
      </c>
      <c r="M238">
        <v>3.3330000000000002</v>
      </c>
      <c r="P238" t="s">
        <v>37</v>
      </c>
      <c r="Q238">
        <v>0</v>
      </c>
      <c r="R238" t="s">
        <v>54</v>
      </c>
      <c r="S238" t="s">
        <v>713</v>
      </c>
      <c r="U238" s="2" t="s">
        <v>714</v>
      </c>
      <c r="V238" s="2" t="s">
        <v>715</v>
      </c>
      <c r="W238" t="s">
        <v>716</v>
      </c>
      <c r="X238" t="s">
        <v>717</v>
      </c>
      <c r="Y238">
        <f t="shared" si="9"/>
        <v>7.7500000001164153</v>
      </c>
      <c r="Z238">
        <f t="shared" si="10"/>
        <v>0.43006451612257213</v>
      </c>
      <c r="AA238" t="str">
        <f t="shared" si="11"/>
        <v>Y</v>
      </c>
    </row>
    <row r="239" spans="1:27" ht="80" x14ac:dyDescent="0.2">
      <c r="A239" s="1" t="s">
        <v>703</v>
      </c>
      <c r="B239" t="s">
        <v>704</v>
      </c>
      <c r="C239" t="s">
        <v>705</v>
      </c>
      <c r="D239" t="s">
        <v>706</v>
      </c>
      <c r="E239" t="s">
        <v>707</v>
      </c>
      <c r="F239">
        <v>5</v>
      </c>
      <c r="G239" t="s">
        <v>708</v>
      </c>
      <c r="H239" t="s">
        <v>709</v>
      </c>
      <c r="I239" t="s">
        <v>34</v>
      </c>
      <c r="J239" t="s">
        <v>710</v>
      </c>
      <c r="K239" t="s">
        <v>711</v>
      </c>
      <c r="L239" t="s">
        <v>718</v>
      </c>
      <c r="M239">
        <v>5.2119999999999997</v>
      </c>
      <c r="P239" t="s">
        <v>37</v>
      </c>
      <c r="Q239">
        <v>0</v>
      </c>
      <c r="R239" t="s">
        <v>54</v>
      </c>
      <c r="S239" t="s">
        <v>713</v>
      </c>
      <c r="U239" s="2" t="s">
        <v>714</v>
      </c>
      <c r="V239" s="2" t="s">
        <v>715</v>
      </c>
      <c r="W239" t="s">
        <v>716</v>
      </c>
      <c r="X239" t="s">
        <v>717</v>
      </c>
      <c r="Y239">
        <f t="shared" si="9"/>
        <v>7.7500000001164153</v>
      </c>
      <c r="Z239">
        <f t="shared" si="10"/>
        <v>0.67251612902215596</v>
      </c>
      <c r="AA239" t="str">
        <f t="shared" si="11"/>
        <v>Y</v>
      </c>
    </row>
    <row r="240" spans="1:27" ht="80" x14ac:dyDescent="0.2">
      <c r="A240" s="1" t="s">
        <v>703</v>
      </c>
      <c r="B240" t="s">
        <v>704</v>
      </c>
      <c r="C240" t="s">
        <v>705</v>
      </c>
      <c r="D240" t="s">
        <v>706</v>
      </c>
      <c r="E240" t="s">
        <v>707</v>
      </c>
      <c r="F240">
        <v>5</v>
      </c>
      <c r="G240" t="s">
        <v>708</v>
      </c>
      <c r="H240" t="s">
        <v>709</v>
      </c>
      <c r="I240" t="s">
        <v>34</v>
      </c>
      <c r="J240" t="s">
        <v>710</v>
      </c>
      <c r="K240" t="s">
        <v>711</v>
      </c>
      <c r="L240" t="s">
        <v>650</v>
      </c>
      <c r="M240">
        <v>4.03</v>
      </c>
      <c r="P240" t="s">
        <v>37</v>
      </c>
      <c r="Q240">
        <v>0</v>
      </c>
      <c r="R240" t="s">
        <v>54</v>
      </c>
      <c r="S240" t="s">
        <v>713</v>
      </c>
      <c r="U240" s="2" t="s">
        <v>714</v>
      </c>
      <c r="V240" s="2" t="s">
        <v>715</v>
      </c>
      <c r="W240" t="s">
        <v>716</v>
      </c>
      <c r="X240" t="s">
        <v>717</v>
      </c>
      <c r="Y240">
        <f t="shared" si="9"/>
        <v>7.7500000001164153</v>
      </c>
      <c r="Z240">
        <f t="shared" si="10"/>
        <v>0.51999999999218893</v>
      </c>
      <c r="AA240" t="str">
        <f t="shared" si="11"/>
        <v>Y</v>
      </c>
    </row>
    <row r="241" spans="1:27" ht="80" x14ac:dyDescent="0.2">
      <c r="A241" s="1" t="s">
        <v>703</v>
      </c>
      <c r="B241" t="s">
        <v>704</v>
      </c>
      <c r="C241" t="s">
        <v>705</v>
      </c>
      <c r="D241" t="s">
        <v>706</v>
      </c>
      <c r="E241" t="s">
        <v>707</v>
      </c>
      <c r="F241">
        <v>5</v>
      </c>
      <c r="G241" t="s">
        <v>708</v>
      </c>
      <c r="H241" t="s">
        <v>709</v>
      </c>
      <c r="I241" t="s">
        <v>34</v>
      </c>
      <c r="J241" t="s">
        <v>710</v>
      </c>
      <c r="K241" t="s">
        <v>711</v>
      </c>
      <c r="L241" t="s">
        <v>719</v>
      </c>
      <c r="M241">
        <v>2.0310000000000001</v>
      </c>
      <c r="P241" t="s">
        <v>37</v>
      </c>
      <c r="Q241">
        <v>0</v>
      </c>
      <c r="R241" t="s">
        <v>54</v>
      </c>
      <c r="S241" t="s">
        <v>713</v>
      </c>
      <c r="U241" s="2" t="s">
        <v>714</v>
      </c>
      <c r="V241" s="2" t="s">
        <v>715</v>
      </c>
      <c r="W241" t="s">
        <v>716</v>
      </c>
      <c r="X241" t="s">
        <v>717</v>
      </c>
      <c r="Y241">
        <f t="shared" si="9"/>
        <v>7.7500000001164153</v>
      </c>
      <c r="Z241">
        <f t="shared" si="10"/>
        <v>0.26206451612509574</v>
      </c>
      <c r="AA241" t="str">
        <f t="shared" si="11"/>
        <v>Y</v>
      </c>
    </row>
    <row r="242" spans="1:27" ht="80" x14ac:dyDescent="0.2">
      <c r="A242" s="1" t="s">
        <v>703</v>
      </c>
      <c r="B242" t="s">
        <v>704</v>
      </c>
      <c r="C242" t="s">
        <v>705</v>
      </c>
      <c r="D242" t="s">
        <v>706</v>
      </c>
      <c r="E242" t="s">
        <v>707</v>
      </c>
      <c r="F242">
        <v>5</v>
      </c>
      <c r="G242" t="s">
        <v>708</v>
      </c>
      <c r="H242" t="s">
        <v>709</v>
      </c>
      <c r="I242" t="s">
        <v>34</v>
      </c>
      <c r="J242" t="s">
        <v>710</v>
      </c>
      <c r="K242" t="s">
        <v>711</v>
      </c>
      <c r="L242" t="s">
        <v>720</v>
      </c>
      <c r="M242">
        <v>27.417999999999999</v>
      </c>
      <c r="P242" t="s">
        <v>37</v>
      </c>
      <c r="Q242">
        <v>0</v>
      </c>
      <c r="R242" t="s">
        <v>54</v>
      </c>
      <c r="S242" t="s">
        <v>713</v>
      </c>
      <c r="U242" s="2" t="s">
        <v>714</v>
      </c>
      <c r="V242" s="2" t="s">
        <v>715</v>
      </c>
      <c r="W242" t="s">
        <v>716</v>
      </c>
      <c r="X242" t="s">
        <v>717</v>
      </c>
      <c r="Y242">
        <f t="shared" si="9"/>
        <v>7.7500000001164153</v>
      </c>
      <c r="Z242">
        <f t="shared" si="10"/>
        <v>3.5378064515597605</v>
      </c>
      <c r="AA242" t="str">
        <f t="shared" si="11"/>
        <v>Y</v>
      </c>
    </row>
    <row r="243" spans="1:27" ht="80" x14ac:dyDescent="0.2">
      <c r="A243" s="1" t="s">
        <v>703</v>
      </c>
      <c r="B243" t="s">
        <v>704</v>
      </c>
      <c r="C243" t="s">
        <v>705</v>
      </c>
      <c r="D243" t="s">
        <v>706</v>
      </c>
      <c r="E243" t="s">
        <v>707</v>
      </c>
      <c r="F243">
        <v>5</v>
      </c>
      <c r="G243" t="s">
        <v>708</v>
      </c>
      <c r="H243" t="s">
        <v>709</v>
      </c>
      <c r="I243" t="s">
        <v>34</v>
      </c>
      <c r="J243" t="s">
        <v>710</v>
      </c>
      <c r="K243" t="s">
        <v>711</v>
      </c>
      <c r="L243" t="s">
        <v>721</v>
      </c>
      <c r="M243">
        <v>1.204</v>
      </c>
      <c r="P243" t="s">
        <v>37</v>
      </c>
      <c r="Q243">
        <v>0</v>
      </c>
      <c r="R243" t="s">
        <v>54</v>
      </c>
      <c r="S243" t="s">
        <v>713</v>
      </c>
      <c r="U243" s="2" t="s">
        <v>714</v>
      </c>
      <c r="V243" s="2" t="s">
        <v>715</v>
      </c>
      <c r="W243" t="s">
        <v>716</v>
      </c>
      <c r="X243" t="s">
        <v>717</v>
      </c>
      <c r="Y243">
        <f t="shared" si="9"/>
        <v>7.7500000001164153</v>
      </c>
      <c r="Z243">
        <f t="shared" si="10"/>
        <v>0.15535483870734379</v>
      </c>
      <c r="AA243" t="str">
        <f t="shared" si="11"/>
        <v>Y</v>
      </c>
    </row>
    <row r="244" spans="1:27" ht="80" x14ac:dyDescent="0.2">
      <c r="A244" s="1" t="s">
        <v>703</v>
      </c>
      <c r="B244" t="s">
        <v>704</v>
      </c>
      <c r="C244" t="s">
        <v>705</v>
      </c>
      <c r="D244" t="s">
        <v>706</v>
      </c>
      <c r="E244" t="s">
        <v>707</v>
      </c>
      <c r="F244">
        <v>5</v>
      </c>
      <c r="G244" t="s">
        <v>708</v>
      </c>
      <c r="H244" t="s">
        <v>709</v>
      </c>
      <c r="I244" t="s">
        <v>34</v>
      </c>
      <c r="J244" t="s">
        <v>710</v>
      </c>
      <c r="K244" t="s">
        <v>711</v>
      </c>
      <c r="L244" t="s">
        <v>416</v>
      </c>
      <c r="M244">
        <v>11.608000000000001</v>
      </c>
      <c r="P244" t="s">
        <v>37</v>
      </c>
      <c r="Q244">
        <v>0</v>
      </c>
      <c r="R244" t="s">
        <v>54</v>
      </c>
      <c r="S244" t="s">
        <v>713</v>
      </c>
      <c r="U244" s="2" t="s">
        <v>714</v>
      </c>
      <c r="V244" s="2" t="s">
        <v>715</v>
      </c>
      <c r="W244" t="s">
        <v>716</v>
      </c>
      <c r="X244" t="s">
        <v>717</v>
      </c>
      <c r="Y244">
        <f t="shared" si="9"/>
        <v>7.7500000001164153</v>
      </c>
      <c r="Z244">
        <f t="shared" si="10"/>
        <v>1.4978064515904042</v>
      </c>
      <c r="AA244" t="str">
        <f t="shared" si="11"/>
        <v>Y</v>
      </c>
    </row>
    <row r="245" spans="1:27" ht="80" x14ac:dyDescent="0.2">
      <c r="A245" s="1" t="s">
        <v>703</v>
      </c>
      <c r="B245" t="s">
        <v>704</v>
      </c>
      <c r="C245" t="s">
        <v>705</v>
      </c>
      <c r="D245" t="s">
        <v>706</v>
      </c>
      <c r="E245" t="s">
        <v>707</v>
      </c>
      <c r="F245">
        <v>5</v>
      </c>
      <c r="G245" t="s">
        <v>708</v>
      </c>
      <c r="H245" t="s">
        <v>709</v>
      </c>
      <c r="I245" t="s">
        <v>34</v>
      </c>
      <c r="J245" t="s">
        <v>710</v>
      </c>
      <c r="K245" t="s">
        <v>711</v>
      </c>
      <c r="L245" t="s">
        <v>712</v>
      </c>
      <c r="M245">
        <v>680.70699999999999</v>
      </c>
      <c r="P245" t="s">
        <v>37</v>
      </c>
      <c r="Q245">
        <v>0</v>
      </c>
      <c r="R245" t="s">
        <v>54</v>
      </c>
      <c r="S245" t="s">
        <v>713</v>
      </c>
      <c r="U245" s="2" t="s">
        <v>714</v>
      </c>
      <c r="V245" s="2" t="s">
        <v>715</v>
      </c>
      <c r="W245" t="s">
        <v>716</v>
      </c>
      <c r="X245" t="s">
        <v>717</v>
      </c>
      <c r="Y245">
        <f t="shared" si="9"/>
        <v>7.7500000001164153</v>
      </c>
      <c r="Z245">
        <f t="shared" si="10"/>
        <v>87.833161289003215</v>
      </c>
      <c r="AA245" t="str">
        <f t="shared" si="11"/>
        <v>Y</v>
      </c>
    </row>
    <row r="246" spans="1:27" ht="80" x14ac:dyDescent="0.2">
      <c r="A246" s="1" t="s">
        <v>703</v>
      </c>
      <c r="B246" t="s">
        <v>704</v>
      </c>
      <c r="C246" t="s">
        <v>705</v>
      </c>
      <c r="D246" t="s">
        <v>706</v>
      </c>
      <c r="E246" t="s">
        <v>707</v>
      </c>
      <c r="F246">
        <v>5</v>
      </c>
      <c r="G246" t="s">
        <v>708</v>
      </c>
      <c r="H246" t="s">
        <v>709</v>
      </c>
      <c r="I246" t="s">
        <v>34</v>
      </c>
      <c r="J246" t="s">
        <v>710</v>
      </c>
      <c r="K246" t="s">
        <v>711</v>
      </c>
      <c r="L246" t="s">
        <v>718</v>
      </c>
      <c r="M246">
        <v>1064.3789999999999</v>
      </c>
      <c r="P246" t="s">
        <v>37</v>
      </c>
      <c r="Q246">
        <v>0</v>
      </c>
      <c r="R246" t="s">
        <v>54</v>
      </c>
      <c r="S246" t="s">
        <v>713</v>
      </c>
      <c r="U246" s="2" t="s">
        <v>714</v>
      </c>
      <c r="V246" s="2" t="s">
        <v>715</v>
      </c>
      <c r="W246" t="s">
        <v>716</v>
      </c>
      <c r="X246" t="s">
        <v>717</v>
      </c>
      <c r="Y246">
        <f t="shared" si="9"/>
        <v>7.7500000001164153</v>
      </c>
      <c r="Z246">
        <f t="shared" si="10"/>
        <v>137.33922580438858</v>
      </c>
      <c r="AA246" t="str">
        <f t="shared" si="11"/>
        <v>Y</v>
      </c>
    </row>
    <row r="247" spans="1:27" ht="80" x14ac:dyDescent="0.2">
      <c r="A247" s="1" t="s">
        <v>703</v>
      </c>
      <c r="B247" t="s">
        <v>704</v>
      </c>
      <c r="C247" t="s">
        <v>705</v>
      </c>
      <c r="D247" t="s">
        <v>706</v>
      </c>
      <c r="E247" t="s">
        <v>707</v>
      </c>
      <c r="F247">
        <v>5</v>
      </c>
      <c r="G247" t="s">
        <v>708</v>
      </c>
      <c r="H247" t="s">
        <v>709</v>
      </c>
      <c r="I247" t="s">
        <v>34</v>
      </c>
      <c r="J247" t="s">
        <v>710</v>
      </c>
      <c r="K247" t="s">
        <v>711</v>
      </c>
      <c r="L247" t="s">
        <v>650</v>
      </c>
      <c r="M247">
        <v>823.03700000000003</v>
      </c>
      <c r="P247" t="s">
        <v>37</v>
      </c>
      <c r="Q247">
        <v>0</v>
      </c>
      <c r="R247" t="s">
        <v>54</v>
      </c>
      <c r="S247" t="s">
        <v>713</v>
      </c>
      <c r="U247" s="2" t="s">
        <v>714</v>
      </c>
      <c r="V247" s="2" t="s">
        <v>715</v>
      </c>
      <c r="W247" t="s">
        <v>716</v>
      </c>
      <c r="X247" t="s">
        <v>717</v>
      </c>
      <c r="Y247">
        <f t="shared" si="9"/>
        <v>7.7500000001164153</v>
      </c>
      <c r="Z247">
        <f t="shared" si="10"/>
        <v>106.19832257904993</v>
      </c>
      <c r="AA247" t="str">
        <f t="shared" si="11"/>
        <v>Y</v>
      </c>
    </row>
    <row r="248" spans="1:27" ht="80" x14ac:dyDescent="0.2">
      <c r="A248" s="1" t="s">
        <v>703</v>
      </c>
      <c r="B248" t="s">
        <v>704</v>
      </c>
      <c r="C248" t="s">
        <v>705</v>
      </c>
      <c r="D248" t="s">
        <v>706</v>
      </c>
      <c r="E248" t="s">
        <v>707</v>
      </c>
      <c r="F248">
        <v>5</v>
      </c>
      <c r="G248" t="s">
        <v>708</v>
      </c>
      <c r="H248" t="s">
        <v>709</v>
      </c>
      <c r="I248" t="s">
        <v>34</v>
      </c>
      <c r="J248" t="s">
        <v>710</v>
      </c>
      <c r="K248" t="s">
        <v>711</v>
      </c>
      <c r="L248" t="s">
        <v>719</v>
      </c>
      <c r="M248">
        <v>414.82600000000002</v>
      </c>
      <c r="P248" t="s">
        <v>37</v>
      </c>
      <c r="Q248">
        <v>0</v>
      </c>
      <c r="R248" t="s">
        <v>54</v>
      </c>
      <c r="S248" t="s">
        <v>713</v>
      </c>
      <c r="U248" s="2" t="s">
        <v>714</v>
      </c>
      <c r="V248" s="2" t="s">
        <v>715</v>
      </c>
      <c r="W248" t="s">
        <v>716</v>
      </c>
      <c r="X248" t="s">
        <v>717</v>
      </c>
      <c r="Y248">
        <f t="shared" si="9"/>
        <v>7.7500000001164153</v>
      </c>
      <c r="Z248">
        <f t="shared" si="10"/>
        <v>53.525935483066938</v>
      </c>
      <c r="AA248" t="str">
        <f t="shared" si="11"/>
        <v>Y</v>
      </c>
    </row>
    <row r="249" spans="1:27" ht="80" x14ac:dyDescent="0.2">
      <c r="A249" s="1" t="s">
        <v>703</v>
      </c>
      <c r="B249" t="s">
        <v>704</v>
      </c>
      <c r="C249" t="s">
        <v>705</v>
      </c>
      <c r="D249" t="s">
        <v>706</v>
      </c>
      <c r="E249" t="s">
        <v>707</v>
      </c>
      <c r="F249">
        <v>5</v>
      </c>
      <c r="G249" t="s">
        <v>708</v>
      </c>
      <c r="H249" t="s">
        <v>709</v>
      </c>
      <c r="I249" t="s">
        <v>34</v>
      </c>
      <c r="J249" t="s">
        <v>710</v>
      </c>
      <c r="K249" t="s">
        <v>711</v>
      </c>
      <c r="L249" t="s">
        <v>720</v>
      </c>
      <c r="M249">
        <v>5599.5110000000004</v>
      </c>
      <c r="P249" t="s">
        <v>37</v>
      </c>
      <c r="Q249">
        <v>0</v>
      </c>
      <c r="R249" t="s">
        <v>54</v>
      </c>
      <c r="S249" t="s">
        <v>713</v>
      </c>
      <c r="U249" s="2" t="s">
        <v>714</v>
      </c>
      <c r="V249" s="2" t="s">
        <v>715</v>
      </c>
      <c r="W249" t="s">
        <v>716</v>
      </c>
      <c r="X249" t="s">
        <v>717</v>
      </c>
      <c r="Y249">
        <f t="shared" si="9"/>
        <v>7.7500000001164153</v>
      </c>
      <c r="Z249">
        <f t="shared" si="10"/>
        <v>722.51754837624367</v>
      </c>
      <c r="AA249" t="str">
        <f t="shared" si="11"/>
        <v>Y</v>
      </c>
    </row>
    <row r="250" spans="1:27" ht="80" x14ac:dyDescent="0.2">
      <c r="A250" s="1" t="s">
        <v>703</v>
      </c>
      <c r="B250" t="s">
        <v>704</v>
      </c>
      <c r="C250" t="s">
        <v>705</v>
      </c>
      <c r="D250" t="s">
        <v>706</v>
      </c>
      <c r="E250" t="s">
        <v>707</v>
      </c>
      <c r="F250">
        <v>5</v>
      </c>
      <c r="G250" t="s">
        <v>708</v>
      </c>
      <c r="H250" t="s">
        <v>709</v>
      </c>
      <c r="I250" t="s">
        <v>34</v>
      </c>
      <c r="J250" t="s">
        <v>710</v>
      </c>
      <c r="K250" t="s">
        <v>711</v>
      </c>
      <c r="L250" t="s">
        <v>721</v>
      </c>
      <c r="M250">
        <v>245.82300000000001</v>
      </c>
      <c r="P250" t="s">
        <v>37</v>
      </c>
      <c r="Q250">
        <v>0</v>
      </c>
      <c r="R250" t="s">
        <v>54</v>
      </c>
      <c r="S250" t="s">
        <v>713</v>
      </c>
      <c r="U250" s="2" t="s">
        <v>714</v>
      </c>
      <c r="V250" s="2" t="s">
        <v>715</v>
      </c>
      <c r="W250" t="s">
        <v>716</v>
      </c>
      <c r="X250" t="s">
        <v>717</v>
      </c>
      <c r="Y250">
        <f t="shared" si="9"/>
        <v>7.7500000001164153</v>
      </c>
      <c r="Z250">
        <f t="shared" si="10"/>
        <v>31.719096773717087</v>
      </c>
      <c r="AA250" t="str">
        <f t="shared" si="11"/>
        <v>Y</v>
      </c>
    </row>
    <row r="251" spans="1:27" ht="80" x14ac:dyDescent="0.2">
      <c r="A251" s="1" t="s">
        <v>703</v>
      </c>
      <c r="B251" t="s">
        <v>704</v>
      </c>
      <c r="C251" t="s">
        <v>705</v>
      </c>
      <c r="D251" t="s">
        <v>706</v>
      </c>
      <c r="E251" t="s">
        <v>707</v>
      </c>
      <c r="F251">
        <v>5</v>
      </c>
      <c r="G251" t="s">
        <v>708</v>
      </c>
      <c r="H251" t="s">
        <v>709</v>
      </c>
      <c r="I251" t="s">
        <v>34</v>
      </c>
      <c r="J251" t="s">
        <v>710</v>
      </c>
      <c r="K251" t="s">
        <v>711</v>
      </c>
      <c r="L251" t="s">
        <v>416</v>
      </c>
      <c r="M251">
        <v>2370.739</v>
      </c>
      <c r="P251" t="s">
        <v>37</v>
      </c>
      <c r="Q251">
        <v>0</v>
      </c>
      <c r="R251" t="s">
        <v>54</v>
      </c>
      <c r="S251" t="s">
        <v>713</v>
      </c>
      <c r="U251" s="2" t="s">
        <v>714</v>
      </c>
      <c r="V251" s="2" t="s">
        <v>715</v>
      </c>
      <c r="W251" t="s">
        <v>716</v>
      </c>
      <c r="X251" t="s">
        <v>717</v>
      </c>
      <c r="Y251">
        <f t="shared" si="9"/>
        <v>7.7500000001164153</v>
      </c>
      <c r="Z251">
        <f t="shared" si="10"/>
        <v>305.90180644701786</v>
      </c>
      <c r="AA251" t="str">
        <f t="shared" si="11"/>
        <v>Y</v>
      </c>
    </row>
    <row r="252" spans="1:27" ht="80" x14ac:dyDescent="0.2">
      <c r="A252" s="1" t="s">
        <v>703</v>
      </c>
      <c r="B252" t="s">
        <v>704</v>
      </c>
      <c r="C252" t="s">
        <v>705</v>
      </c>
      <c r="D252" t="s">
        <v>706</v>
      </c>
      <c r="E252" t="s">
        <v>707</v>
      </c>
      <c r="F252">
        <v>5</v>
      </c>
      <c r="G252" t="s">
        <v>708</v>
      </c>
      <c r="H252" t="s">
        <v>709</v>
      </c>
      <c r="I252" t="s">
        <v>34</v>
      </c>
      <c r="J252" t="s">
        <v>710</v>
      </c>
      <c r="K252" t="s">
        <v>711</v>
      </c>
      <c r="L252" t="s">
        <v>712</v>
      </c>
      <c r="M252">
        <v>2.952</v>
      </c>
      <c r="P252" t="s">
        <v>37</v>
      </c>
      <c r="Q252">
        <v>0</v>
      </c>
      <c r="R252" t="s">
        <v>54</v>
      </c>
      <c r="S252" t="s">
        <v>713</v>
      </c>
      <c r="U252" s="2" t="s">
        <v>714</v>
      </c>
      <c r="V252" s="2" t="s">
        <v>715</v>
      </c>
      <c r="W252" t="s">
        <v>716</v>
      </c>
      <c r="X252" t="s">
        <v>717</v>
      </c>
      <c r="Y252">
        <f t="shared" si="9"/>
        <v>7.7500000001164153</v>
      </c>
      <c r="Z252">
        <f t="shared" si="10"/>
        <v>0.38090322580072994</v>
      </c>
      <c r="AA252" t="str">
        <f t="shared" si="11"/>
        <v>Y</v>
      </c>
    </row>
    <row r="253" spans="1:27" ht="80" x14ac:dyDescent="0.2">
      <c r="A253" s="1" t="s">
        <v>703</v>
      </c>
      <c r="B253" t="s">
        <v>704</v>
      </c>
      <c r="C253" t="s">
        <v>705</v>
      </c>
      <c r="D253" t="s">
        <v>706</v>
      </c>
      <c r="E253" t="s">
        <v>707</v>
      </c>
      <c r="F253">
        <v>5</v>
      </c>
      <c r="G253" t="s">
        <v>708</v>
      </c>
      <c r="H253" t="s">
        <v>709</v>
      </c>
      <c r="I253" t="s">
        <v>34</v>
      </c>
      <c r="J253" t="s">
        <v>710</v>
      </c>
      <c r="K253" t="s">
        <v>711</v>
      </c>
      <c r="L253" t="s">
        <v>718</v>
      </c>
      <c r="M253">
        <v>4.6159999999999997</v>
      </c>
      <c r="P253" t="s">
        <v>37</v>
      </c>
      <c r="Q253">
        <v>0</v>
      </c>
      <c r="R253" t="s">
        <v>54</v>
      </c>
      <c r="S253" t="s">
        <v>713</v>
      </c>
      <c r="U253" s="2" t="s">
        <v>714</v>
      </c>
      <c r="V253" s="2" t="s">
        <v>715</v>
      </c>
      <c r="W253" t="s">
        <v>716</v>
      </c>
      <c r="X253" t="s">
        <v>717</v>
      </c>
      <c r="Y253">
        <f t="shared" si="9"/>
        <v>7.7500000001164153</v>
      </c>
      <c r="Z253">
        <f t="shared" si="10"/>
        <v>0.59561290321685956</v>
      </c>
      <c r="AA253" t="str">
        <f t="shared" si="11"/>
        <v>Y</v>
      </c>
    </row>
    <row r="254" spans="1:27" ht="80" x14ac:dyDescent="0.2">
      <c r="A254" s="1" t="s">
        <v>703</v>
      </c>
      <c r="B254" t="s">
        <v>704</v>
      </c>
      <c r="C254" t="s">
        <v>705</v>
      </c>
      <c r="D254" t="s">
        <v>706</v>
      </c>
      <c r="E254" t="s">
        <v>707</v>
      </c>
      <c r="F254">
        <v>5</v>
      </c>
      <c r="G254" t="s">
        <v>708</v>
      </c>
      <c r="H254" t="s">
        <v>709</v>
      </c>
      <c r="I254" t="s">
        <v>34</v>
      </c>
      <c r="J254" t="s">
        <v>710</v>
      </c>
      <c r="K254" t="s">
        <v>711</v>
      </c>
      <c r="L254" t="s">
        <v>650</v>
      </c>
      <c r="M254">
        <v>3.57</v>
      </c>
      <c r="P254" t="s">
        <v>37</v>
      </c>
      <c r="Q254">
        <v>0</v>
      </c>
      <c r="R254" t="s">
        <v>54</v>
      </c>
      <c r="S254" t="s">
        <v>713</v>
      </c>
      <c r="U254" s="2" t="s">
        <v>714</v>
      </c>
      <c r="V254" s="2" t="s">
        <v>715</v>
      </c>
      <c r="W254" t="s">
        <v>716</v>
      </c>
      <c r="X254" t="s">
        <v>717</v>
      </c>
      <c r="Y254">
        <f t="shared" si="9"/>
        <v>7.7500000001164153</v>
      </c>
      <c r="Z254">
        <f t="shared" si="10"/>
        <v>0.46064516128340305</v>
      </c>
      <c r="AA254" t="str">
        <f t="shared" si="11"/>
        <v>Y</v>
      </c>
    </row>
    <row r="255" spans="1:27" ht="80" x14ac:dyDescent="0.2">
      <c r="A255" s="1" t="s">
        <v>703</v>
      </c>
      <c r="B255" t="s">
        <v>704</v>
      </c>
      <c r="C255" t="s">
        <v>705</v>
      </c>
      <c r="D255" t="s">
        <v>706</v>
      </c>
      <c r="E255" t="s">
        <v>707</v>
      </c>
      <c r="F255">
        <v>5</v>
      </c>
      <c r="G255" t="s">
        <v>708</v>
      </c>
      <c r="H255" t="s">
        <v>709</v>
      </c>
      <c r="I255" t="s">
        <v>34</v>
      </c>
      <c r="J255" t="s">
        <v>710</v>
      </c>
      <c r="K255" t="s">
        <v>711</v>
      </c>
      <c r="L255" t="s">
        <v>719</v>
      </c>
      <c r="M255">
        <v>1.7989999999999999</v>
      </c>
      <c r="P255" t="s">
        <v>37</v>
      </c>
      <c r="Q255">
        <v>0</v>
      </c>
      <c r="R255" t="s">
        <v>54</v>
      </c>
      <c r="S255" t="s">
        <v>713</v>
      </c>
      <c r="U255" s="2" t="s">
        <v>714</v>
      </c>
      <c r="V255" s="2" t="s">
        <v>715</v>
      </c>
      <c r="W255" t="s">
        <v>716</v>
      </c>
      <c r="X255" t="s">
        <v>717</v>
      </c>
      <c r="Y255">
        <f t="shared" si="9"/>
        <v>7.7500000001164153</v>
      </c>
      <c r="Z255">
        <f t="shared" si="10"/>
        <v>0.23212903225457762</v>
      </c>
      <c r="AA255" t="str">
        <f t="shared" si="11"/>
        <v>Y</v>
      </c>
    </row>
    <row r="256" spans="1:27" ht="80" x14ac:dyDescent="0.2">
      <c r="A256" s="1" t="s">
        <v>703</v>
      </c>
      <c r="B256" t="s">
        <v>704</v>
      </c>
      <c r="C256" t="s">
        <v>705</v>
      </c>
      <c r="D256" t="s">
        <v>706</v>
      </c>
      <c r="E256" t="s">
        <v>707</v>
      </c>
      <c r="F256">
        <v>5</v>
      </c>
      <c r="G256" t="s">
        <v>708</v>
      </c>
      <c r="H256" t="s">
        <v>709</v>
      </c>
      <c r="I256" t="s">
        <v>34</v>
      </c>
      <c r="J256" t="s">
        <v>710</v>
      </c>
      <c r="K256" t="s">
        <v>711</v>
      </c>
      <c r="L256" t="s">
        <v>720</v>
      </c>
      <c r="M256">
        <v>24.286000000000001</v>
      </c>
      <c r="P256" t="s">
        <v>37</v>
      </c>
      <c r="Q256">
        <v>0</v>
      </c>
      <c r="R256" t="s">
        <v>54</v>
      </c>
      <c r="S256" t="s">
        <v>713</v>
      </c>
      <c r="U256" s="2" t="s">
        <v>714</v>
      </c>
      <c r="V256" s="2" t="s">
        <v>715</v>
      </c>
      <c r="W256" t="s">
        <v>716</v>
      </c>
      <c r="X256" t="s">
        <v>717</v>
      </c>
      <c r="Y256">
        <f t="shared" si="9"/>
        <v>7.7500000001164153</v>
      </c>
      <c r="Z256">
        <f t="shared" si="10"/>
        <v>3.1336774193077668</v>
      </c>
      <c r="AA256" t="str">
        <f t="shared" si="11"/>
        <v>Y</v>
      </c>
    </row>
    <row r="257" spans="1:27" ht="80" x14ac:dyDescent="0.2">
      <c r="A257" s="1" t="s">
        <v>703</v>
      </c>
      <c r="B257" t="s">
        <v>704</v>
      </c>
      <c r="C257" t="s">
        <v>705</v>
      </c>
      <c r="D257" t="s">
        <v>706</v>
      </c>
      <c r="E257" t="s">
        <v>707</v>
      </c>
      <c r="F257">
        <v>5</v>
      </c>
      <c r="G257" t="s">
        <v>708</v>
      </c>
      <c r="H257" t="s">
        <v>709</v>
      </c>
      <c r="I257" t="s">
        <v>34</v>
      </c>
      <c r="J257" t="s">
        <v>710</v>
      </c>
      <c r="K257" t="s">
        <v>711</v>
      </c>
      <c r="L257" t="s">
        <v>721</v>
      </c>
      <c r="M257">
        <v>1.0660000000000001</v>
      </c>
      <c r="P257" t="s">
        <v>37</v>
      </c>
      <c r="Q257">
        <v>0</v>
      </c>
      <c r="R257" t="s">
        <v>54</v>
      </c>
      <c r="S257" t="s">
        <v>713</v>
      </c>
      <c r="U257" s="2" t="s">
        <v>714</v>
      </c>
      <c r="V257" s="2" t="s">
        <v>715</v>
      </c>
      <c r="W257" t="s">
        <v>716</v>
      </c>
      <c r="X257" t="s">
        <v>717</v>
      </c>
      <c r="Y257">
        <f t="shared" si="9"/>
        <v>7.7500000001164153</v>
      </c>
      <c r="Z257">
        <f t="shared" si="10"/>
        <v>0.13754838709470804</v>
      </c>
      <c r="AA257" t="str">
        <f t="shared" si="11"/>
        <v>Y</v>
      </c>
    </row>
    <row r="258" spans="1:27" ht="80" x14ac:dyDescent="0.2">
      <c r="A258" s="1" t="s">
        <v>703</v>
      </c>
      <c r="B258" t="s">
        <v>704</v>
      </c>
      <c r="C258" t="s">
        <v>705</v>
      </c>
      <c r="D258" t="s">
        <v>706</v>
      </c>
      <c r="E258" t="s">
        <v>707</v>
      </c>
      <c r="F258">
        <v>5</v>
      </c>
      <c r="G258" t="s">
        <v>708</v>
      </c>
      <c r="H258" t="s">
        <v>709</v>
      </c>
      <c r="I258" t="s">
        <v>34</v>
      </c>
      <c r="J258" t="s">
        <v>710</v>
      </c>
      <c r="K258" t="s">
        <v>711</v>
      </c>
      <c r="L258" t="s">
        <v>416</v>
      </c>
      <c r="M258">
        <v>10.282</v>
      </c>
      <c r="P258" t="s">
        <v>37</v>
      </c>
      <c r="Q258">
        <v>0</v>
      </c>
      <c r="R258" t="s">
        <v>54</v>
      </c>
      <c r="S258" t="s">
        <v>713</v>
      </c>
      <c r="U258" s="2" t="s">
        <v>714</v>
      </c>
      <c r="V258" s="2" t="s">
        <v>715</v>
      </c>
      <c r="W258" t="s">
        <v>716</v>
      </c>
      <c r="X258" t="s">
        <v>717</v>
      </c>
      <c r="Y258">
        <f t="shared" ref="Y258:Y276" si="12">(H258-G258)*24</f>
        <v>7.7500000001164153</v>
      </c>
      <c r="Z258">
        <f t="shared" ref="Z258:Z276" si="13">M258/Y258</f>
        <v>1.3267096773994258</v>
      </c>
      <c r="AA258" t="str">
        <f t="shared" ref="AA258:AA276" si="14">IF(Z258&gt;=Q258,"Y","N")</f>
        <v>Y</v>
      </c>
    </row>
    <row r="259" spans="1:27" ht="48" x14ac:dyDescent="0.2">
      <c r="A259" s="1" t="s">
        <v>722</v>
      </c>
      <c r="B259" t="s">
        <v>723</v>
      </c>
      <c r="C259" t="s">
        <v>724</v>
      </c>
      <c r="D259" t="s">
        <v>725</v>
      </c>
      <c r="E259" t="s">
        <v>553</v>
      </c>
      <c r="F259">
        <v>12</v>
      </c>
      <c r="G259" t="s">
        <v>726</v>
      </c>
      <c r="H259" t="s">
        <v>727</v>
      </c>
      <c r="I259" t="s">
        <v>34</v>
      </c>
      <c r="J259" t="s">
        <v>728</v>
      </c>
      <c r="K259" t="s">
        <v>729</v>
      </c>
      <c r="L259" t="s">
        <v>730</v>
      </c>
      <c r="M259">
        <v>100</v>
      </c>
      <c r="P259" t="s">
        <v>37</v>
      </c>
      <c r="Q259">
        <v>0</v>
      </c>
      <c r="R259" t="s">
        <v>54</v>
      </c>
      <c r="S259" t="s">
        <v>731</v>
      </c>
      <c r="U259" s="2" t="s">
        <v>732</v>
      </c>
      <c r="V259" s="2" t="s">
        <v>733</v>
      </c>
      <c r="W259" t="s">
        <v>734</v>
      </c>
      <c r="X259" t="s">
        <v>735</v>
      </c>
      <c r="Y259">
        <f t="shared" si="12"/>
        <v>24</v>
      </c>
      <c r="Z259">
        <f t="shared" si="13"/>
        <v>4.166666666666667</v>
      </c>
      <c r="AA259" t="str">
        <f t="shared" si="14"/>
        <v>Y</v>
      </c>
    </row>
    <row r="260" spans="1:27" ht="64" x14ac:dyDescent="0.2">
      <c r="A260" s="1" t="s">
        <v>736</v>
      </c>
      <c r="B260" t="s">
        <v>737</v>
      </c>
      <c r="C260" t="s">
        <v>738</v>
      </c>
      <c r="D260" t="s">
        <v>739</v>
      </c>
      <c r="E260" t="s">
        <v>740</v>
      </c>
      <c r="F260">
        <v>1</v>
      </c>
      <c r="G260" t="s">
        <v>741</v>
      </c>
      <c r="H260" t="s">
        <v>742</v>
      </c>
      <c r="I260" t="s">
        <v>34</v>
      </c>
      <c r="J260" t="s">
        <v>743</v>
      </c>
      <c r="K260" t="s">
        <v>744</v>
      </c>
      <c r="L260" t="s">
        <v>111</v>
      </c>
      <c r="M260">
        <v>100</v>
      </c>
      <c r="P260" t="s">
        <v>112</v>
      </c>
      <c r="Q260">
        <v>35</v>
      </c>
      <c r="R260" t="s">
        <v>112</v>
      </c>
      <c r="S260" t="s">
        <v>745</v>
      </c>
      <c r="U260" s="2" t="s">
        <v>746</v>
      </c>
      <c r="V260" s="2" t="s">
        <v>747</v>
      </c>
      <c r="W260" t="s">
        <v>748</v>
      </c>
      <c r="X260" t="s">
        <v>749</v>
      </c>
      <c r="Y260">
        <f t="shared" si="12"/>
        <v>48</v>
      </c>
      <c r="Z260">
        <f t="shared" si="13"/>
        <v>2.0833333333333335</v>
      </c>
      <c r="AA260" t="str">
        <f t="shared" si="14"/>
        <v>N</v>
      </c>
    </row>
    <row r="261" spans="1:27" ht="16" x14ac:dyDescent="0.2">
      <c r="A261" s="1" t="s">
        <v>750</v>
      </c>
      <c r="B261" t="s">
        <v>751</v>
      </c>
      <c r="C261" t="s">
        <v>752</v>
      </c>
      <c r="D261" t="s">
        <v>753</v>
      </c>
      <c r="E261" t="s">
        <v>754</v>
      </c>
      <c r="F261">
        <v>14</v>
      </c>
      <c r="G261" t="s">
        <v>755</v>
      </c>
      <c r="H261" t="s">
        <v>756</v>
      </c>
      <c r="I261" t="s">
        <v>34</v>
      </c>
      <c r="J261" t="s">
        <v>214</v>
      </c>
      <c r="K261" t="s">
        <v>757</v>
      </c>
      <c r="L261" t="s">
        <v>133</v>
      </c>
      <c r="M261">
        <v>10.9771</v>
      </c>
      <c r="P261" t="s">
        <v>37</v>
      </c>
      <c r="Q261">
        <v>70.36</v>
      </c>
      <c r="R261" t="s">
        <v>38</v>
      </c>
      <c r="S261" t="s">
        <v>758</v>
      </c>
      <c r="U261" s="2" t="s">
        <v>759</v>
      </c>
      <c r="V261" s="2" t="s">
        <v>760</v>
      </c>
      <c r="W261" t="s">
        <v>761</v>
      </c>
      <c r="X261" t="s">
        <v>762</v>
      </c>
      <c r="Y261">
        <f t="shared" si="12"/>
        <v>0.99999999994179234</v>
      </c>
      <c r="Z261">
        <f t="shared" si="13"/>
        <v>10.977100000638952</v>
      </c>
      <c r="AA261" t="str">
        <f t="shared" si="14"/>
        <v>N</v>
      </c>
    </row>
    <row r="262" spans="1:27" ht="16" x14ac:dyDescent="0.2">
      <c r="A262" s="1" t="s">
        <v>750</v>
      </c>
      <c r="B262" t="s">
        <v>751</v>
      </c>
      <c r="C262" t="s">
        <v>752</v>
      </c>
      <c r="D262" t="s">
        <v>753</v>
      </c>
      <c r="E262" t="s">
        <v>754</v>
      </c>
      <c r="F262">
        <v>14</v>
      </c>
      <c r="G262" t="s">
        <v>755</v>
      </c>
      <c r="H262" t="s">
        <v>756</v>
      </c>
      <c r="I262" t="s">
        <v>34</v>
      </c>
      <c r="J262" t="s">
        <v>214</v>
      </c>
      <c r="K262" t="s">
        <v>757</v>
      </c>
      <c r="L262" t="s">
        <v>201</v>
      </c>
      <c r="M262">
        <v>0.74960000000000004</v>
      </c>
      <c r="P262" t="s">
        <v>37</v>
      </c>
      <c r="Q262">
        <v>4.2699999999999996</v>
      </c>
      <c r="R262" t="s">
        <v>38</v>
      </c>
      <c r="S262" t="s">
        <v>758</v>
      </c>
      <c r="U262" s="2" t="s">
        <v>759</v>
      </c>
      <c r="V262" s="2" t="s">
        <v>760</v>
      </c>
      <c r="W262" t="s">
        <v>761</v>
      </c>
      <c r="X262" t="s">
        <v>762</v>
      </c>
      <c r="Y262">
        <f t="shared" si="12"/>
        <v>0.99999999994179234</v>
      </c>
      <c r="Z262">
        <f t="shared" si="13"/>
        <v>0.74960000004363248</v>
      </c>
      <c r="AA262" t="str">
        <f t="shared" si="14"/>
        <v>N</v>
      </c>
    </row>
    <row r="263" spans="1:27" ht="16" x14ac:dyDescent="0.2">
      <c r="A263" s="1" t="s">
        <v>750</v>
      </c>
      <c r="B263" t="s">
        <v>751</v>
      </c>
      <c r="C263" t="s">
        <v>752</v>
      </c>
      <c r="D263" t="s">
        <v>753</v>
      </c>
      <c r="E263" t="s">
        <v>754</v>
      </c>
      <c r="F263">
        <v>14</v>
      </c>
      <c r="G263" t="s">
        <v>755</v>
      </c>
      <c r="H263" t="s">
        <v>756</v>
      </c>
      <c r="I263" t="s">
        <v>34</v>
      </c>
      <c r="J263" t="s">
        <v>214</v>
      </c>
      <c r="K263" t="s">
        <v>757</v>
      </c>
      <c r="L263" t="s">
        <v>360</v>
      </c>
      <c r="M263">
        <v>9.7335999999999991</v>
      </c>
      <c r="P263" t="s">
        <v>37</v>
      </c>
      <c r="Q263">
        <v>18.97</v>
      </c>
      <c r="R263" t="s">
        <v>38</v>
      </c>
      <c r="S263" t="s">
        <v>758</v>
      </c>
      <c r="U263" s="2" t="s">
        <v>759</v>
      </c>
      <c r="V263" s="2" t="s">
        <v>760</v>
      </c>
      <c r="W263" t="s">
        <v>761</v>
      </c>
      <c r="X263" t="s">
        <v>762</v>
      </c>
      <c r="Y263">
        <f t="shared" si="12"/>
        <v>0.99999999994179234</v>
      </c>
      <c r="Z263">
        <f t="shared" si="13"/>
        <v>9.7336000005665699</v>
      </c>
      <c r="AA263" t="str">
        <f t="shared" si="14"/>
        <v>N</v>
      </c>
    </row>
    <row r="264" spans="1:27" ht="16" x14ac:dyDescent="0.2">
      <c r="A264" s="1" t="s">
        <v>750</v>
      </c>
      <c r="B264" t="s">
        <v>751</v>
      </c>
      <c r="C264" t="s">
        <v>752</v>
      </c>
      <c r="D264" t="s">
        <v>753</v>
      </c>
      <c r="E264" t="s">
        <v>754</v>
      </c>
      <c r="F264">
        <v>14</v>
      </c>
      <c r="G264" t="s">
        <v>755</v>
      </c>
      <c r="H264" t="s">
        <v>756</v>
      </c>
      <c r="I264" t="s">
        <v>34</v>
      </c>
      <c r="J264" t="s">
        <v>214</v>
      </c>
      <c r="K264" t="s">
        <v>757</v>
      </c>
      <c r="L264" t="s">
        <v>221</v>
      </c>
      <c r="M264">
        <v>1.2803</v>
      </c>
      <c r="P264" t="s">
        <v>37</v>
      </c>
      <c r="Q264">
        <v>28.1</v>
      </c>
      <c r="R264" t="s">
        <v>38</v>
      </c>
      <c r="S264" t="s">
        <v>758</v>
      </c>
      <c r="U264" s="2" t="s">
        <v>759</v>
      </c>
      <c r="V264" s="2" t="s">
        <v>760</v>
      </c>
      <c r="W264" t="s">
        <v>761</v>
      </c>
      <c r="X264" t="s">
        <v>762</v>
      </c>
      <c r="Y264">
        <f t="shared" si="12"/>
        <v>0.99999999994179234</v>
      </c>
      <c r="Z264">
        <f t="shared" si="13"/>
        <v>1.2803000000745233</v>
      </c>
      <c r="AA264" t="str">
        <f t="shared" si="14"/>
        <v>N</v>
      </c>
    </row>
    <row r="265" spans="1:27" ht="16" x14ac:dyDescent="0.2">
      <c r="A265" s="1" t="s">
        <v>750</v>
      </c>
      <c r="B265" t="s">
        <v>751</v>
      </c>
      <c r="C265" t="s">
        <v>752</v>
      </c>
      <c r="D265" t="s">
        <v>753</v>
      </c>
      <c r="E265" t="s">
        <v>754</v>
      </c>
      <c r="F265">
        <v>14</v>
      </c>
      <c r="G265" t="s">
        <v>755</v>
      </c>
      <c r="H265" t="s">
        <v>756</v>
      </c>
      <c r="I265" t="s">
        <v>34</v>
      </c>
      <c r="J265" t="s">
        <v>214</v>
      </c>
      <c r="K265" t="s">
        <v>757</v>
      </c>
      <c r="L265" t="s">
        <v>416</v>
      </c>
      <c r="M265">
        <v>15.902900000000001</v>
      </c>
      <c r="P265" t="s">
        <v>37</v>
      </c>
      <c r="Q265">
        <v>4.2699999999999996</v>
      </c>
      <c r="R265" t="s">
        <v>38</v>
      </c>
      <c r="S265" t="s">
        <v>758</v>
      </c>
      <c r="U265" s="2" t="s">
        <v>759</v>
      </c>
      <c r="V265" s="2" t="s">
        <v>760</v>
      </c>
      <c r="W265" t="s">
        <v>761</v>
      </c>
      <c r="X265" t="s">
        <v>762</v>
      </c>
      <c r="Y265">
        <f t="shared" si="12"/>
        <v>0.99999999994179234</v>
      </c>
      <c r="Z265">
        <f t="shared" si="13"/>
        <v>15.902900000925671</v>
      </c>
      <c r="AA265" t="str">
        <f t="shared" si="14"/>
        <v>Y</v>
      </c>
    </row>
    <row r="266" spans="1:27" ht="16" x14ac:dyDescent="0.2">
      <c r="A266" s="1" t="s">
        <v>750</v>
      </c>
      <c r="B266" t="s">
        <v>751</v>
      </c>
      <c r="C266" t="s">
        <v>752</v>
      </c>
      <c r="D266" t="s">
        <v>753</v>
      </c>
      <c r="E266" t="s">
        <v>754</v>
      </c>
      <c r="F266">
        <v>14</v>
      </c>
      <c r="G266" t="s">
        <v>755</v>
      </c>
      <c r="H266" t="s">
        <v>756</v>
      </c>
      <c r="I266" t="s">
        <v>34</v>
      </c>
      <c r="J266" t="s">
        <v>214</v>
      </c>
      <c r="K266" t="s">
        <v>757</v>
      </c>
      <c r="L266" t="s">
        <v>36</v>
      </c>
      <c r="M266">
        <v>914.8972</v>
      </c>
      <c r="P266" t="s">
        <v>37</v>
      </c>
      <c r="Q266">
        <v>18.13</v>
      </c>
      <c r="R266" t="s">
        <v>38</v>
      </c>
      <c r="S266" t="s">
        <v>758</v>
      </c>
      <c r="U266" s="2" t="s">
        <v>759</v>
      </c>
      <c r="V266" s="2" t="s">
        <v>760</v>
      </c>
      <c r="W266" t="s">
        <v>761</v>
      </c>
      <c r="X266" t="s">
        <v>762</v>
      </c>
      <c r="Y266">
        <f t="shared" si="12"/>
        <v>0.99999999994179234</v>
      </c>
      <c r="Z266">
        <f t="shared" si="13"/>
        <v>914.89720005325398</v>
      </c>
      <c r="AA266" t="str">
        <f t="shared" si="14"/>
        <v>Y</v>
      </c>
    </row>
    <row r="267" spans="1:27" ht="16" x14ac:dyDescent="0.2">
      <c r="A267" s="1" t="s">
        <v>763</v>
      </c>
      <c r="B267" t="s">
        <v>454</v>
      </c>
      <c r="C267" t="s">
        <v>455</v>
      </c>
      <c r="D267" t="s">
        <v>456</v>
      </c>
      <c r="E267" t="s">
        <v>457</v>
      </c>
      <c r="F267">
        <v>7</v>
      </c>
      <c r="G267" t="s">
        <v>764</v>
      </c>
      <c r="H267" t="s">
        <v>765</v>
      </c>
      <c r="I267" t="s">
        <v>766</v>
      </c>
      <c r="J267" t="s">
        <v>460</v>
      </c>
      <c r="K267" t="s">
        <v>767</v>
      </c>
      <c r="L267" t="s">
        <v>133</v>
      </c>
      <c r="M267">
        <v>0.01</v>
      </c>
      <c r="P267" t="s">
        <v>37</v>
      </c>
      <c r="Q267">
        <v>0</v>
      </c>
      <c r="R267" t="s">
        <v>54</v>
      </c>
      <c r="S267" t="s">
        <v>768</v>
      </c>
      <c r="U267" s="2" t="s">
        <v>769</v>
      </c>
      <c r="V267" s="2" t="s">
        <v>769</v>
      </c>
      <c r="W267" t="s">
        <v>464</v>
      </c>
      <c r="X267" t="s">
        <v>770</v>
      </c>
      <c r="Y267">
        <f t="shared" si="12"/>
        <v>1.6666666720993817E-2</v>
      </c>
      <c r="Z267">
        <f t="shared" si="13"/>
        <v>0.59999999804422266</v>
      </c>
      <c r="AA267" t="str">
        <f t="shared" si="14"/>
        <v>Y</v>
      </c>
    </row>
    <row r="268" spans="1:27" ht="16" x14ac:dyDescent="0.2">
      <c r="A268" s="1" t="s">
        <v>763</v>
      </c>
      <c r="B268" t="s">
        <v>454</v>
      </c>
      <c r="C268" t="s">
        <v>455</v>
      </c>
      <c r="D268" t="s">
        <v>456</v>
      </c>
      <c r="E268" t="s">
        <v>457</v>
      </c>
      <c r="F268">
        <v>7</v>
      </c>
      <c r="G268" t="s">
        <v>764</v>
      </c>
      <c r="H268" t="s">
        <v>765</v>
      </c>
      <c r="I268" t="s">
        <v>766</v>
      </c>
      <c r="J268" t="s">
        <v>460</v>
      </c>
      <c r="K268" t="s">
        <v>767</v>
      </c>
      <c r="L268" t="s">
        <v>360</v>
      </c>
      <c r="M268">
        <v>0.01</v>
      </c>
      <c r="P268" t="s">
        <v>37</v>
      </c>
      <c r="Q268">
        <v>0</v>
      </c>
      <c r="R268" t="s">
        <v>54</v>
      </c>
      <c r="S268" t="s">
        <v>768</v>
      </c>
      <c r="U268" s="2" t="s">
        <v>769</v>
      </c>
      <c r="V268" s="2" t="s">
        <v>769</v>
      </c>
      <c r="W268" t="s">
        <v>464</v>
      </c>
      <c r="X268" t="s">
        <v>770</v>
      </c>
      <c r="Y268">
        <f t="shared" si="12"/>
        <v>1.6666666720993817E-2</v>
      </c>
      <c r="Z268">
        <f t="shared" si="13"/>
        <v>0.59999999804422266</v>
      </c>
      <c r="AA268" t="str">
        <f t="shared" si="14"/>
        <v>Y</v>
      </c>
    </row>
    <row r="269" spans="1:27" ht="16" x14ac:dyDescent="0.2">
      <c r="A269" s="1" t="s">
        <v>763</v>
      </c>
      <c r="B269" t="s">
        <v>454</v>
      </c>
      <c r="C269" t="s">
        <v>455</v>
      </c>
      <c r="D269" t="s">
        <v>456</v>
      </c>
      <c r="E269" t="s">
        <v>457</v>
      </c>
      <c r="F269">
        <v>7</v>
      </c>
      <c r="G269" t="s">
        <v>764</v>
      </c>
      <c r="H269" t="s">
        <v>765</v>
      </c>
      <c r="I269" t="s">
        <v>766</v>
      </c>
      <c r="J269" t="s">
        <v>460</v>
      </c>
      <c r="K269" t="s">
        <v>767</v>
      </c>
      <c r="L269" t="s">
        <v>447</v>
      </c>
      <c r="M269">
        <v>0.01</v>
      </c>
      <c r="P269" t="s">
        <v>37</v>
      </c>
      <c r="Q269">
        <v>0</v>
      </c>
      <c r="R269" t="s">
        <v>54</v>
      </c>
      <c r="S269" t="s">
        <v>768</v>
      </c>
      <c r="U269" s="2" t="s">
        <v>769</v>
      </c>
      <c r="V269" s="2" t="s">
        <v>769</v>
      </c>
      <c r="W269" t="s">
        <v>464</v>
      </c>
      <c r="X269" t="s">
        <v>770</v>
      </c>
      <c r="Y269">
        <f t="shared" si="12"/>
        <v>1.6666666720993817E-2</v>
      </c>
      <c r="Z269">
        <f t="shared" si="13"/>
        <v>0.59999999804422266</v>
      </c>
      <c r="AA269" t="str">
        <f t="shared" si="14"/>
        <v>Y</v>
      </c>
    </row>
    <row r="270" spans="1:27" ht="16" x14ac:dyDescent="0.2">
      <c r="A270" s="1" t="s">
        <v>763</v>
      </c>
      <c r="B270" t="s">
        <v>454</v>
      </c>
      <c r="C270" t="s">
        <v>455</v>
      </c>
      <c r="D270" t="s">
        <v>456</v>
      </c>
      <c r="E270" t="s">
        <v>457</v>
      </c>
      <c r="F270">
        <v>7</v>
      </c>
      <c r="G270" t="s">
        <v>764</v>
      </c>
      <c r="H270" t="s">
        <v>765</v>
      </c>
      <c r="I270" t="s">
        <v>766</v>
      </c>
      <c r="J270" t="s">
        <v>460</v>
      </c>
      <c r="K270" t="s">
        <v>767</v>
      </c>
      <c r="L270" t="s">
        <v>221</v>
      </c>
      <c r="M270">
        <v>0.01</v>
      </c>
      <c r="P270" t="s">
        <v>37</v>
      </c>
      <c r="Q270">
        <v>0</v>
      </c>
      <c r="R270" t="s">
        <v>54</v>
      </c>
      <c r="S270" t="s">
        <v>768</v>
      </c>
      <c r="U270" s="2" t="s">
        <v>769</v>
      </c>
      <c r="V270" s="2" t="s">
        <v>769</v>
      </c>
      <c r="W270" t="s">
        <v>464</v>
      </c>
      <c r="X270" t="s">
        <v>770</v>
      </c>
      <c r="Y270">
        <f t="shared" si="12"/>
        <v>1.6666666720993817E-2</v>
      </c>
      <c r="Z270">
        <f t="shared" si="13"/>
        <v>0.59999999804422266</v>
      </c>
      <c r="AA270" t="str">
        <f t="shared" si="14"/>
        <v>Y</v>
      </c>
    </row>
    <row r="271" spans="1:27" ht="16" x14ac:dyDescent="0.2">
      <c r="A271" s="1" t="s">
        <v>763</v>
      </c>
      <c r="B271" t="s">
        <v>454</v>
      </c>
      <c r="C271" t="s">
        <v>455</v>
      </c>
      <c r="D271" t="s">
        <v>456</v>
      </c>
      <c r="E271" t="s">
        <v>457</v>
      </c>
      <c r="F271">
        <v>7</v>
      </c>
      <c r="G271" t="s">
        <v>764</v>
      </c>
      <c r="H271" t="s">
        <v>765</v>
      </c>
      <c r="I271" t="s">
        <v>766</v>
      </c>
      <c r="J271" t="s">
        <v>460</v>
      </c>
      <c r="K271" t="s">
        <v>767</v>
      </c>
      <c r="L271" t="s">
        <v>36</v>
      </c>
      <c r="M271">
        <v>0.01</v>
      </c>
      <c r="P271" t="s">
        <v>37</v>
      </c>
      <c r="Q271">
        <v>0</v>
      </c>
      <c r="R271" t="s">
        <v>54</v>
      </c>
      <c r="S271" t="s">
        <v>768</v>
      </c>
      <c r="U271" s="2" t="s">
        <v>769</v>
      </c>
      <c r="V271" s="2" t="s">
        <v>769</v>
      </c>
      <c r="W271" t="s">
        <v>464</v>
      </c>
      <c r="X271" t="s">
        <v>770</v>
      </c>
      <c r="Y271">
        <f t="shared" si="12"/>
        <v>1.6666666720993817E-2</v>
      </c>
      <c r="Z271">
        <f t="shared" si="13"/>
        <v>0.59999999804422266</v>
      </c>
      <c r="AA271" t="str">
        <f t="shared" si="14"/>
        <v>Y</v>
      </c>
    </row>
    <row r="272" spans="1:27" ht="16" x14ac:dyDescent="0.2">
      <c r="A272" s="1" t="s">
        <v>763</v>
      </c>
      <c r="B272" t="s">
        <v>454</v>
      </c>
      <c r="C272" t="s">
        <v>455</v>
      </c>
      <c r="D272" t="s">
        <v>456</v>
      </c>
      <c r="E272" t="s">
        <v>457</v>
      </c>
      <c r="F272">
        <v>7</v>
      </c>
      <c r="G272" t="s">
        <v>764</v>
      </c>
      <c r="H272" t="s">
        <v>765</v>
      </c>
      <c r="I272" t="s">
        <v>766</v>
      </c>
      <c r="J272" t="s">
        <v>460</v>
      </c>
      <c r="K272" t="s">
        <v>767</v>
      </c>
      <c r="L272" t="s">
        <v>133</v>
      </c>
      <c r="M272">
        <v>1</v>
      </c>
      <c r="P272" t="s">
        <v>37</v>
      </c>
      <c r="Q272">
        <v>0</v>
      </c>
      <c r="R272" t="s">
        <v>54</v>
      </c>
      <c r="S272" t="s">
        <v>768</v>
      </c>
      <c r="U272" s="2" t="s">
        <v>769</v>
      </c>
      <c r="V272" s="2" t="s">
        <v>769</v>
      </c>
      <c r="W272" t="s">
        <v>464</v>
      </c>
      <c r="X272" t="s">
        <v>770</v>
      </c>
      <c r="Y272">
        <f t="shared" si="12"/>
        <v>1.6666666720993817E-2</v>
      </c>
      <c r="Z272">
        <f t="shared" si="13"/>
        <v>59.999999804422259</v>
      </c>
      <c r="AA272" t="str">
        <f t="shared" si="14"/>
        <v>Y</v>
      </c>
    </row>
    <row r="273" spans="1:27" ht="16" x14ac:dyDescent="0.2">
      <c r="A273" s="1" t="s">
        <v>763</v>
      </c>
      <c r="B273" t="s">
        <v>454</v>
      </c>
      <c r="C273" t="s">
        <v>455</v>
      </c>
      <c r="D273" t="s">
        <v>456</v>
      </c>
      <c r="E273" t="s">
        <v>457</v>
      </c>
      <c r="F273">
        <v>7</v>
      </c>
      <c r="G273" t="s">
        <v>764</v>
      </c>
      <c r="H273" t="s">
        <v>765</v>
      </c>
      <c r="I273" t="s">
        <v>766</v>
      </c>
      <c r="J273" t="s">
        <v>460</v>
      </c>
      <c r="K273" t="s">
        <v>767</v>
      </c>
      <c r="L273" t="s">
        <v>360</v>
      </c>
      <c r="M273">
        <v>1</v>
      </c>
      <c r="P273" t="s">
        <v>37</v>
      </c>
      <c r="Q273">
        <v>0</v>
      </c>
      <c r="R273" t="s">
        <v>54</v>
      </c>
      <c r="S273" t="s">
        <v>768</v>
      </c>
      <c r="U273" s="2" t="s">
        <v>769</v>
      </c>
      <c r="V273" s="2" t="s">
        <v>769</v>
      </c>
      <c r="W273" t="s">
        <v>464</v>
      </c>
      <c r="X273" t="s">
        <v>770</v>
      </c>
      <c r="Y273">
        <f t="shared" si="12"/>
        <v>1.6666666720993817E-2</v>
      </c>
      <c r="Z273">
        <f t="shared" si="13"/>
        <v>59.999999804422259</v>
      </c>
      <c r="AA273" t="str">
        <f t="shared" si="14"/>
        <v>Y</v>
      </c>
    </row>
    <row r="274" spans="1:27" ht="16" x14ac:dyDescent="0.2">
      <c r="A274" s="1" t="s">
        <v>763</v>
      </c>
      <c r="B274" t="s">
        <v>454</v>
      </c>
      <c r="C274" t="s">
        <v>455</v>
      </c>
      <c r="D274" t="s">
        <v>456</v>
      </c>
      <c r="E274" t="s">
        <v>457</v>
      </c>
      <c r="F274">
        <v>7</v>
      </c>
      <c r="G274" t="s">
        <v>764</v>
      </c>
      <c r="H274" t="s">
        <v>765</v>
      </c>
      <c r="I274" t="s">
        <v>766</v>
      </c>
      <c r="J274" t="s">
        <v>460</v>
      </c>
      <c r="K274" t="s">
        <v>767</v>
      </c>
      <c r="L274" t="s">
        <v>447</v>
      </c>
      <c r="M274">
        <v>1</v>
      </c>
      <c r="P274" t="s">
        <v>37</v>
      </c>
      <c r="Q274">
        <v>0</v>
      </c>
      <c r="R274" t="s">
        <v>54</v>
      </c>
      <c r="S274" t="s">
        <v>768</v>
      </c>
      <c r="U274" s="2" t="s">
        <v>769</v>
      </c>
      <c r="V274" s="2" t="s">
        <v>769</v>
      </c>
      <c r="W274" t="s">
        <v>464</v>
      </c>
      <c r="X274" t="s">
        <v>770</v>
      </c>
      <c r="Y274">
        <f t="shared" si="12"/>
        <v>1.6666666720993817E-2</v>
      </c>
      <c r="Z274">
        <f t="shared" si="13"/>
        <v>59.999999804422259</v>
      </c>
      <c r="AA274" t="str">
        <f t="shared" si="14"/>
        <v>Y</v>
      </c>
    </row>
    <row r="275" spans="1:27" ht="16" x14ac:dyDescent="0.2">
      <c r="A275" s="1" t="s">
        <v>763</v>
      </c>
      <c r="B275" t="s">
        <v>454</v>
      </c>
      <c r="C275" t="s">
        <v>455</v>
      </c>
      <c r="D275" t="s">
        <v>456</v>
      </c>
      <c r="E275" t="s">
        <v>457</v>
      </c>
      <c r="F275">
        <v>7</v>
      </c>
      <c r="G275" t="s">
        <v>764</v>
      </c>
      <c r="H275" t="s">
        <v>765</v>
      </c>
      <c r="I275" t="s">
        <v>766</v>
      </c>
      <c r="J275" t="s">
        <v>460</v>
      </c>
      <c r="K275" t="s">
        <v>767</v>
      </c>
      <c r="L275" t="s">
        <v>221</v>
      </c>
      <c r="M275">
        <v>1</v>
      </c>
      <c r="P275" t="s">
        <v>37</v>
      </c>
      <c r="Q275">
        <v>0</v>
      </c>
      <c r="R275" t="s">
        <v>54</v>
      </c>
      <c r="S275" t="s">
        <v>768</v>
      </c>
      <c r="U275" s="2" t="s">
        <v>769</v>
      </c>
      <c r="V275" s="2" t="s">
        <v>769</v>
      </c>
      <c r="W275" t="s">
        <v>464</v>
      </c>
      <c r="X275" t="s">
        <v>770</v>
      </c>
      <c r="Y275">
        <f t="shared" si="12"/>
        <v>1.6666666720993817E-2</v>
      </c>
      <c r="Z275">
        <f t="shared" si="13"/>
        <v>59.999999804422259</v>
      </c>
      <c r="AA275" t="str">
        <f t="shared" si="14"/>
        <v>Y</v>
      </c>
    </row>
    <row r="276" spans="1:27" ht="16" x14ac:dyDescent="0.2">
      <c r="A276" s="1" t="s">
        <v>763</v>
      </c>
      <c r="B276" t="s">
        <v>454</v>
      </c>
      <c r="C276" t="s">
        <v>455</v>
      </c>
      <c r="D276" t="s">
        <v>456</v>
      </c>
      <c r="E276" t="s">
        <v>457</v>
      </c>
      <c r="F276">
        <v>7</v>
      </c>
      <c r="G276" t="s">
        <v>764</v>
      </c>
      <c r="H276" t="s">
        <v>765</v>
      </c>
      <c r="I276" t="s">
        <v>766</v>
      </c>
      <c r="J276" t="s">
        <v>460</v>
      </c>
      <c r="K276" t="s">
        <v>767</v>
      </c>
      <c r="L276" t="s">
        <v>36</v>
      </c>
      <c r="M276">
        <v>600</v>
      </c>
      <c r="P276" t="s">
        <v>37</v>
      </c>
      <c r="Q276">
        <v>0</v>
      </c>
      <c r="R276" t="s">
        <v>54</v>
      </c>
      <c r="S276" t="s">
        <v>768</v>
      </c>
      <c r="U276" s="2" t="s">
        <v>769</v>
      </c>
      <c r="V276" s="2" t="s">
        <v>769</v>
      </c>
      <c r="W276" t="s">
        <v>464</v>
      </c>
      <c r="X276" t="s">
        <v>770</v>
      </c>
      <c r="Y276">
        <f t="shared" si="12"/>
        <v>1.6666666720993817E-2</v>
      </c>
      <c r="Z276">
        <f t="shared" si="13"/>
        <v>35999.999882653356</v>
      </c>
      <c r="AA276" t="str">
        <f t="shared" si="14"/>
        <v>Y</v>
      </c>
    </row>
    <row r="279" spans="1:27" x14ac:dyDescent="0.2">
      <c r="L279" s="4" t="s">
        <v>771</v>
      </c>
      <c r="M279" s="18">
        <f>SUM(M2:M11,M19:M23,M28:M39,M116:M120)</f>
        <v>193253.77</v>
      </c>
      <c r="P279" t="s">
        <v>772</v>
      </c>
    </row>
    <row r="280" spans="1:27" x14ac:dyDescent="0.2">
      <c r="L280" s="7" t="s">
        <v>773</v>
      </c>
      <c r="M280" s="18">
        <f>SUM(M24:M27,M40:M42,M48:M50,M56:M58,M60:M65,M81:M102,M105:M113,M121:M132,M162:M168,)</f>
        <v>390385.07300000009</v>
      </c>
      <c r="P280" t="s">
        <v>422</v>
      </c>
    </row>
    <row r="281" spans="1:27" x14ac:dyDescent="0.2">
      <c r="L281" s="13" t="s">
        <v>774</v>
      </c>
      <c r="M281" s="18">
        <f>SUM(M66:M80,M133:M136,)</f>
        <v>15073</v>
      </c>
      <c r="P281" t="s">
        <v>775</v>
      </c>
    </row>
  </sheetData>
  <hyperlinks>
    <hyperlink ref="A2" r:id="rId1" xr:uid="{00000000-0004-0000-0000-000000000000}"/>
    <hyperlink ref="A3" r:id="rId2" xr:uid="{00000000-0004-0000-0000-000001000000}"/>
    <hyperlink ref="A4" r:id="rId3" xr:uid="{00000000-0004-0000-0000-000002000000}"/>
    <hyperlink ref="A5" r:id="rId4" xr:uid="{00000000-0004-0000-0000-000003000000}"/>
    <hyperlink ref="A6" r:id="rId5" xr:uid="{00000000-0004-0000-0000-000004000000}"/>
    <hyperlink ref="A7" r:id="rId6" xr:uid="{00000000-0004-0000-0000-000005000000}"/>
    <hyperlink ref="A8" r:id="rId7" xr:uid="{00000000-0004-0000-0000-000006000000}"/>
    <hyperlink ref="A9" r:id="rId8" xr:uid="{00000000-0004-0000-0000-000007000000}"/>
    <hyperlink ref="A10" r:id="rId9" xr:uid="{00000000-0004-0000-0000-000008000000}"/>
    <hyperlink ref="A11" r:id="rId10" xr:uid="{00000000-0004-0000-0000-000009000000}"/>
    <hyperlink ref="A12" r:id="rId11" xr:uid="{00000000-0004-0000-0000-00000A000000}"/>
    <hyperlink ref="A13" r:id="rId12" xr:uid="{00000000-0004-0000-0000-00000B000000}"/>
    <hyperlink ref="A14" r:id="rId13" xr:uid="{00000000-0004-0000-0000-00000C000000}"/>
    <hyperlink ref="A15" r:id="rId14" xr:uid="{00000000-0004-0000-0000-00000D000000}"/>
    <hyperlink ref="A16" r:id="rId15" xr:uid="{00000000-0004-0000-0000-00000E000000}"/>
    <hyperlink ref="A17" r:id="rId16" xr:uid="{00000000-0004-0000-0000-00000F000000}"/>
    <hyperlink ref="A18" r:id="rId17" xr:uid="{00000000-0004-0000-0000-000010000000}"/>
    <hyperlink ref="A19" r:id="rId18" xr:uid="{00000000-0004-0000-0000-000011000000}"/>
    <hyperlink ref="A20" r:id="rId19" xr:uid="{00000000-0004-0000-0000-000012000000}"/>
    <hyperlink ref="A21" r:id="rId20" xr:uid="{00000000-0004-0000-0000-000013000000}"/>
    <hyperlink ref="A22" r:id="rId21" xr:uid="{00000000-0004-0000-0000-000014000000}"/>
    <hyperlink ref="A23" r:id="rId22" xr:uid="{00000000-0004-0000-0000-000015000000}"/>
    <hyperlink ref="A24" r:id="rId23" xr:uid="{00000000-0004-0000-0000-000016000000}"/>
    <hyperlink ref="A25" r:id="rId24" xr:uid="{00000000-0004-0000-0000-000017000000}"/>
    <hyperlink ref="A26" r:id="rId25" xr:uid="{00000000-0004-0000-0000-000018000000}"/>
    <hyperlink ref="A27" r:id="rId26" xr:uid="{00000000-0004-0000-0000-000019000000}"/>
    <hyperlink ref="A28" r:id="rId27" xr:uid="{00000000-0004-0000-0000-00001A000000}"/>
    <hyperlink ref="A29" r:id="rId28" xr:uid="{00000000-0004-0000-0000-00001B000000}"/>
    <hyperlink ref="A30" r:id="rId29" xr:uid="{00000000-0004-0000-0000-00001C000000}"/>
    <hyperlink ref="A31" r:id="rId30" xr:uid="{00000000-0004-0000-0000-00001D000000}"/>
    <hyperlink ref="A32" r:id="rId31" xr:uid="{00000000-0004-0000-0000-00001E000000}"/>
    <hyperlink ref="A33" r:id="rId32" xr:uid="{00000000-0004-0000-0000-00001F000000}"/>
    <hyperlink ref="A34" r:id="rId33" xr:uid="{00000000-0004-0000-0000-000020000000}"/>
    <hyperlink ref="A35" r:id="rId34" xr:uid="{00000000-0004-0000-0000-000021000000}"/>
    <hyperlink ref="A36" r:id="rId35" xr:uid="{00000000-0004-0000-0000-000022000000}"/>
    <hyperlink ref="A37" r:id="rId36" xr:uid="{00000000-0004-0000-0000-000023000000}"/>
    <hyperlink ref="A38" r:id="rId37" xr:uid="{00000000-0004-0000-0000-000024000000}"/>
    <hyperlink ref="A39" r:id="rId38" xr:uid="{00000000-0004-0000-0000-000025000000}"/>
    <hyperlink ref="A40" r:id="rId39" xr:uid="{00000000-0004-0000-0000-000026000000}"/>
    <hyperlink ref="A41" r:id="rId40" xr:uid="{00000000-0004-0000-0000-000027000000}"/>
    <hyperlink ref="A42" r:id="rId41" xr:uid="{00000000-0004-0000-0000-000028000000}"/>
    <hyperlink ref="A43" r:id="rId42" xr:uid="{00000000-0004-0000-0000-000029000000}"/>
    <hyperlink ref="A44" r:id="rId43" xr:uid="{00000000-0004-0000-0000-00002A000000}"/>
    <hyperlink ref="A45" r:id="rId44" xr:uid="{00000000-0004-0000-0000-00002B000000}"/>
    <hyperlink ref="A46" r:id="rId45" xr:uid="{00000000-0004-0000-0000-00002C000000}"/>
    <hyperlink ref="A47" r:id="rId46" xr:uid="{00000000-0004-0000-0000-00002D000000}"/>
    <hyperlink ref="A48" r:id="rId47" xr:uid="{00000000-0004-0000-0000-00002E000000}"/>
    <hyperlink ref="A49" r:id="rId48" xr:uid="{00000000-0004-0000-0000-00002F000000}"/>
    <hyperlink ref="A50" r:id="rId49" xr:uid="{00000000-0004-0000-0000-000030000000}"/>
    <hyperlink ref="A51" r:id="rId50" xr:uid="{00000000-0004-0000-0000-000031000000}"/>
    <hyperlink ref="A52" r:id="rId51" xr:uid="{00000000-0004-0000-0000-000032000000}"/>
    <hyperlink ref="A53" r:id="rId52" xr:uid="{00000000-0004-0000-0000-000033000000}"/>
    <hyperlink ref="A54" r:id="rId53" xr:uid="{00000000-0004-0000-0000-000034000000}"/>
    <hyperlink ref="A55" r:id="rId54" xr:uid="{00000000-0004-0000-0000-000035000000}"/>
    <hyperlink ref="A56" r:id="rId55" xr:uid="{00000000-0004-0000-0000-000036000000}"/>
    <hyperlink ref="A57" r:id="rId56" xr:uid="{00000000-0004-0000-0000-000037000000}"/>
    <hyperlink ref="A58" r:id="rId57" xr:uid="{00000000-0004-0000-0000-000038000000}"/>
    <hyperlink ref="A59" r:id="rId58" xr:uid="{00000000-0004-0000-0000-000039000000}"/>
    <hyperlink ref="A60" r:id="rId59" xr:uid="{00000000-0004-0000-0000-00003A000000}"/>
    <hyperlink ref="A61" r:id="rId60" xr:uid="{00000000-0004-0000-0000-00003B000000}"/>
    <hyperlink ref="A62" r:id="rId61" xr:uid="{00000000-0004-0000-0000-00003C000000}"/>
    <hyperlink ref="A63" r:id="rId62" xr:uid="{00000000-0004-0000-0000-00003D000000}"/>
    <hyperlink ref="A64" r:id="rId63" xr:uid="{00000000-0004-0000-0000-00003E000000}"/>
    <hyperlink ref="A65" r:id="rId64" xr:uid="{00000000-0004-0000-0000-00003F000000}"/>
    <hyperlink ref="A66" r:id="rId65" xr:uid="{00000000-0004-0000-0000-000040000000}"/>
    <hyperlink ref="A67" r:id="rId66" xr:uid="{00000000-0004-0000-0000-000041000000}"/>
    <hyperlink ref="A68" r:id="rId67" xr:uid="{00000000-0004-0000-0000-000042000000}"/>
    <hyperlink ref="A69" r:id="rId68" xr:uid="{00000000-0004-0000-0000-000043000000}"/>
    <hyperlink ref="A70" r:id="rId69" xr:uid="{00000000-0004-0000-0000-000044000000}"/>
    <hyperlink ref="A71" r:id="rId70" xr:uid="{00000000-0004-0000-0000-000045000000}"/>
    <hyperlink ref="A72" r:id="rId71" xr:uid="{00000000-0004-0000-0000-000046000000}"/>
    <hyperlink ref="A73" r:id="rId72" xr:uid="{00000000-0004-0000-0000-000047000000}"/>
    <hyperlink ref="A74" r:id="rId73" xr:uid="{00000000-0004-0000-0000-000048000000}"/>
    <hyperlink ref="A75" r:id="rId74" xr:uid="{00000000-0004-0000-0000-000049000000}"/>
    <hyperlink ref="A76" r:id="rId75" xr:uid="{00000000-0004-0000-0000-00004A000000}"/>
    <hyperlink ref="A77" r:id="rId76" xr:uid="{00000000-0004-0000-0000-00004B000000}"/>
    <hyperlink ref="A78" r:id="rId77" xr:uid="{00000000-0004-0000-0000-00004C000000}"/>
    <hyperlink ref="A79" r:id="rId78" xr:uid="{00000000-0004-0000-0000-00004D000000}"/>
    <hyperlink ref="A80" r:id="rId79" xr:uid="{00000000-0004-0000-0000-00004E000000}"/>
    <hyperlink ref="A81" r:id="rId80" xr:uid="{00000000-0004-0000-0000-00004F000000}"/>
    <hyperlink ref="A82" r:id="rId81" xr:uid="{00000000-0004-0000-0000-000050000000}"/>
    <hyperlink ref="A83" r:id="rId82" xr:uid="{00000000-0004-0000-0000-000051000000}"/>
    <hyperlink ref="A84" r:id="rId83" xr:uid="{00000000-0004-0000-0000-000052000000}"/>
    <hyperlink ref="A85" r:id="rId84" xr:uid="{00000000-0004-0000-0000-000053000000}"/>
    <hyperlink ref="A86" r:id="rId85" xr:uid="{00000000-0004-0000-0000-000054000000}"/>
    <hyperlink ref="A87" r:id="rId86" xr:uid="{00000000-0004-0000-0000-000055000000}"/>
    <hyperlink ref="A88" r:id="rId87" xr:uid="{00000000-0004-0000-0000-000056000000}"/>
    <hyperlink ref="A89" r:id="rId88" xr:uid="{00000000-0004-0000-0000-000057000000}"/>
    <hyperlink ref="A90" r:id="rId89" xr:uid="{00000000-0004-0000-0000-000058000000}"/>
    <hyperlink ref="A91" r:id="rId90" xr:uid="{00000000-0004-0000-0000-000059000000}"/>
    <hyperlink ref="A92" r:id="rId91" xr:uid="{00000000-0004-0000-0000-00005A000000}"/>
    <hyperlink ref="A93" r:id="rId92" xr:uid="{00000000-0004-0000-0000-00005B000000}"/>
    <hyperlink ref="A94" r:id="rId93" xr:uid="{00000000-0004-0000-0000-00005C000000}"/>
    <hyperlink ref="A95" r:id="rId94" xr:uid="{00000000-0004-0000-0000-00005D000000}"/>
    <hyperlink ref="A96" r:id="rId95" xr:uid="{00000000-0004-0000-0000-00005E000000}"/>
    <hyperlink ref="A97" r:id="rId96" xr:uid="{00000000-0004-0000-0000-00005F000000}"/>
    <hyperlink ref="A98" r:id="rId97" xr:uid="{00000000-0004-0000-0000-000060000000}"/>
    <hyperlink ref="A99" r:id="rId98" xr:uid="{00000000-0004-0000-0000-000061000000}"/>
    <hyperlink ref="A100" r:id="rId99" xr:uid="{00000000-0004-0000-0000-000062000000}"/>
    <hyperlink ref="A101" r:id="rId100" xr:uid="{00000000-0004-0000-0000-000063000000}"/>
    <hyperlink ref="A102" r:id="rId101" xr:uid="{00000000-0004-0000-0000-000064000000}"/>
    <hyperlink ref="A103" r:id="rId102" xr:uid="{00000000-0004-0000-0000-000065000000}"/>
    <hyperlink ref="A104" r:id="rId103" xr:uid="{00000000-0004-0000-0000-000066000000}"/>
    <hyperlink ref="A105" r:id="rId104" xr:uid="{00000000-0004-0000-0000-000067000000}"/>
    <hyperlink ref="A106" r:id="rId105" xr:uid="{00000000-0004-0000-0000-000068000000}"/>
    <hyperlink ref="A107" r:id="rId106" xr:uid="{00000000-0004-0000-0000-000069000000}"/>
    <hyperlink ref="A108" r:id="rId107" xr:uid="{00000000-0004-0000-0000-00006A000000}"/>
    <hyperlink ref="A109" r:id="rId108" xr:uid="{00000000-0004-0000-0000-00006B000000}"/>
    <hyperlink ref="A110" r:id="rId109" xr:uid="{00000000-0004-0000-0000-00006C000000}"/>
    <hyperlink ref="A111" r:id="rId110" xr:uid="{00000000-0004-0000-0000-00006D000000}"/>
    <hyperlink ref="A112" r:id="rId111" xr:uid="{00000000-0004-0000-0000-00006E000000}"/>
    <hyperlink ref="A113" r:id="rId112" xr:uid="{00000000-0004-0000-0000-00006F000000}"/>
    <hyperlink ref="A114" r:id="rId113" xr:uid="{00000000-0004-0000-0000-000070000000}"/>
    <hyperlink ref="A115" r:id="rId114" xr:uid="{00000000-0004-0000-0000-000071000000}"/>
    <hyperlink ref="A116" r:id="rId115" xr:uid="{00000000-0004-0000-0000-000072000000}"/>
    <hyperlink ref="A117" r:id="rId116" xr:uid="{00000000-0004-0000-0000-000073000000}"/>
    <hyperlink ref="A118" r:id="rId117" xr:uid="{00000000-0004-0000-0000-000074000000}"/>
    <hyperlink ref="A119" r:id="rId118" xr:uid="{00000000-0004-0000-0000-000075000000}"/>
    <hyperlink ref="A120" r:id="rId119" xr:uid="{00000000-0004-0000-0000-000076000000}"/>
    <hyperlink ref="A121" r:id="rId120" xr:uid="{00000000-0004-0000-0000-000077000000}"/>
    <hyperlink ref="A122" r:id="rId121" xr:uid="{00000000-0004-0000-0000-000078000000}"/>
    <hyperlink ref="A123" r:id="rId122" xr:uid="{00000000-0004-0000-0000-000079000000}"/>
    <hyperlink ref="A124" r:id="rId123" xr:uid="{00000000-0004-0000-0000-00007A000000}"/>
    <hyperlink ref="A125" r:id="rId124" xr:uid="{00000000-0004-0000-0000-00007B000000}"/>
    <hyperlink ref="A126" r:id="rId125" xr:uid="{00000000-0004-0000-0000-00007C000000}"/>
    <hyperlink ref="A127" r:id="rId126" xr:uid="{00000000-0004-0000-0000-00007D000000}"/>
    <hyperlink ref="A128" r:id="rId127" xr:uid="{00000000-0004-0000-0000-00007E000000}"/>
    <hyperlink ref="A129" r:id="rId128" xr:uid="{00000000-0004-0000-0000-00007F000000}"/>
    <hyperlink ref="A130" r:id="rId129" xr:uid="{00000000-0004-0000-0000-000080000000}"/>
    <hyperlink ref="A131" r:id="rId130" xr:uid="{00000000-0004-0000-0000-000081000000}"/>
    <hyperlink ref="A132" r:id="rId131" xr:uid="{00000000-0004-0000-0000-000082000000}"/>
    <hyperlink ref="A133" r:id="rId132" xr:uid="{00000000-0004-0000-0000-000083000000}"/>
    <hyperlink ref="A134" r:id="rId133" xr:uid="{00000000-0004-0000-0000-000084000000}"/>
    <hyperlink ref="A135" r:id="rId134" xr:uid="{00000000-0004-0000-0000-000085000000}"/>
    <hyperlink ref="A136" r:id="rId135" xr:uid="{00000000-0004-0000-0000-000086000000}"/>
    <hyperlink ref="A137" r:id="rId136" xr:uid="{00000000-0004-0000-0000-000087000000}"/>
    <hyperlink ref="A138" r:id="rId137" xr:uid="{00000000-0004-0000-0000-000088000000}"/>
    <hyperlink ref="A139" r:id="rId138" xr:uid="{00000000-0004-0000-0000-000089000000}"/>
    <hyperlink ref="A140" r:id="rId139" xr:uid="{00000000-0004-0000-0000-00008A000000}"/>
    <hyperlink ref="A141" r:id="rId140" xr:uid="{00000000-0004-0000-0000-00008B000000}"/>
    <hyperlink ref="A142" r:id="rId141" xr:uid="{00000000-0004-0000-0000-00008C000000}"/>
    <hyperlink ref="A143" r:id="rId142" xr:uid="{00000000-0004-0000-0000-00008D000000}"/>
    <hyperlink ref="A144" r:id="rId143" xr:uid="{00000000-0004-0000-0000-00008E000000}"/>
    <hyperlink ref="A145" r:id="rId144" xr:uid="{00000000-0004-0000-0000-00008F000000}"/>
    <hyperlink ref="A146" r:id="rId145" xr:uid="{00000000-0004-0000-0000-000090000000}"/>
    <hyperlink ref="A147" r:id="rId146" xr:uid="{00000000-0004-0000-0000-000091000000}"/>
    <hyperlink ref="A148" r:id="rId147" xr:uid="{00000000-0004-0000-0000-000092000000}"/>
    <hyperlink ref="A149" r:id="rId148" xr:uid="{00000000-0004-0000-0000-000093000000}"/>
    <hyperlink ref="A150" r:id="rId149" xr:uid="{00000000-0004-0000-0000-000094000000}"/>
    <hyperlink ref="A151" r:id="rId150" xr:uid="{00000000-0004-0000-0000-000095000000}"/>
    <hyperlink ref="A152" r:id="rId151" xr:uid="{00000000-0004-0000-0000-000096000000}"/>
    <hyperlink ref="A153" r:id="rId152" xr:uid="{00000000-0004-0000-0000-000097000000}"/>
    <hyperlink ref="A154" r:id="rId153" xr:uid="{00000000-0004-0000-0000-000098000000}"/>
    <hyperlink ref="A155" r:id="rId154" xr:uid="{00000000-0004-0000-0000-000099000000}"/>
    <hyperlink ref="A156" r:id="rId155" xr:uid="{00000000-0004-0000-0000-00009A000000}"/>
    <hyperlink ref="A157" r:id="rId156" xr:uid="{00000000-0004-0000-0000-00009B000000}"/>
    <hyperlink ref="A158" r:id="rId157" xr:uid="{00000000-0004-0000-0000-00009C000000}"/>
    <hyperlink ref="A159" r:id="rId158" xr:uid="{00000000-0004-0000-0000-00009D000000}"/>
    <hyperlink ref="A160" r:id="rId159" xr:uid="{00000000-0004-0000-0000-00009E000000}"/>
    <hyperlink ref="A161" r:id="rId160" xr:uid="{00000000-0004-0000-0000-00009F000000}"/>
    <hyperlink ref="A162" r:id="rId161" xr:uid="{00000000-0004-0000-0000-0000A0000000}"/>
    <hyperlink ref="A163" r:id="rId162" xr:uid="{00000000-0004-0000-0000-0000A1000000}"/>
    <hyperlink ref="A164" r:id="rId163" xr:uid="{00000000-0004-0000-0000-0000A2000000}"/>
    <hyperlink ref="A165" r:id="rId164" xr:uid="{00000000-0004-0000-0000-0000A3000000}"/>
    <hyperlink ref="A166" r:id="rId165" xr:uid="{00000000-0004-0000-0000-0000A4000000}"/>
    <hyperlink ref="A167" r:id="rId166" xr:uid="{00000000-0004-0000-0000-0000A5000000}"/>
    <hyperlink ref="A168" r:id="rId167" xr:uid="{00000000-0004-0000-0000-0000A6000000}"/>
    <hyperlink ref="A169" r:id="rId168" xr:uid="{00000000-0004-0000-0000-0000A7000000}"/>
    <hyperlink ref="A170" r:id="rId169" xr:uid="{00000000-0004-0000-0000-0000A8000000}"/>
    <hyperlink ref="A171" r:id="rId170" xr:uid="{00000000-0004-0000-0000-0000A9000000}"/>
    <hyperlink ref="A172" r:id="rId171" xr:uid="{00000000-0004-0000-0000-0000AA000000}"/>
    <hyperlink ref="A173" r:id="rId172" xr:uid="{00000000-0004-0000-0000-0000AB000000}"/>
    <hyperlink ref="A174" r:id="rId173" xr:uid="{00000000-0004-0000-0000-0000AC000000}"/>
    <hyperlink ref="A175" r:id="rId174" xr:uid="{00000000-0004-0000-0000-0000AD000000}"/>
    <hyperlink ref="A176" r:id="rId175" xr:uid="{00000000-0004-0000-0000-0000AE000000}"/>
    <hyperlink ref="A177" r:id="rId176" xr:uid="{00000000-0004-0000-0000-0000AF000000}"/>
    <hyperlink ref="A178" r:id="rId177" xr:uid="{00000000-0004-0000-0000-0000B0000000}"/>
    <hyperlink ref="A179" r:id="rId178" xr:uid="{00000000-0004-0000-0000-0000B1000000}"/>
    <hyperlink ref="A180" r:id="rId179" xr:uid="{00000000-0004-0000-0000-0000B2000000}"/>
    <hyperlink ref="A181" r:id="rId180" xr:uid="{00000000-0004-0000-0000-0000B3000000}"/>
    <hyperlink ref="A182" r:id="rId181" xr:uid="{00000000-0004-0000-0000-0000B4000000}"/>
    <hyperlink ref="A183" r:id="rId182" xr:uid="{00000000-0004-0000-0000-0000B5000000}"/>
    <hyperlink ref="A184" r:id="rId183" xr:uid="{00000000-0004-0000-0000-0000B6000000}"/>
    <hyperlink ref="A185" r:id="rId184" xr:uid="{00000000-0004-0000-0000-0000B7000000}"/>
    <hyperlink ref="A186" r:id="rId185" xr:uid="{00000000-0004-0000-0000-0000B8000000}"/>
    <hyperlink ref="A187" r:id="rId186" xr:uid="{00000000-0004-0000-0000-0000B9000000}"/>
    <hyperlink ref="A188" r:id="rId187" xr:uid="{00000000-0004-0000-0000-0000BA000000}"/>
    <hyperlink ref="A189" r:id="rId188" xr:uid="{00000000-0004-0000-0000-0000BB000000}"/>
    <hyperlink ref="A190" r:id="rId189" xr:uid="{00000000-0004-0000-0000-0000BC000000}"/>
    <hyperlink ref="A191" r:id="rId190" xr:uid="{00000000-0004-0000-0000-0000BD000000}"/>
    <hyperlink ref="A192" r:id="rId191" xr:uid="{00000000-0004-0000-0000-0000BE000000}"/>
    <hyperlink ref="A193" r:id="rId192" xr:uid="{00000000-0004-0000-0000-0000BF000000}"/>
    <hyperlink ref="A194" r:id="rId193" xr:uid="{00000000-0004-0000-0000-0000C0000000}"/>
    <hyperlink ref="A195" r:id="rId194" xr:uid="{00000000-0004-0000-0000-0000C1000000}"/>
    <hyperlink ref="A196" r:id="rId195" xr:uid="{00000000-0004-0000-0000-0000C2000000}"/>
    <hyperlink ref="A197" r:id="rId196" xr:uid="{00000000-0004-0000-0000-0000C3000000}"/>
    <hyperlink ref="A198" r:id="rId197" xr:uid="{00000000-0004-0000-0000-0000C4000000}"/>
    <hyperlink ref="A199" r:id="rId198" xr:uid="{00000000-0004-0000-0000-0000C5000000}"/>
    <hyperlink ref="A200" r:id="rId199" xr:uid="{00000000-0004-0000-0000-0000C6000000}"/>
    <hyperlink ref="A201" r:id="rId200" xr:uid="{00000000-0004-0000-0000-0000C7000000}"/>
    <hyperlink ref="A202" r:id="rId201" xr:uid="{00000000-0004-0000-0000-0000C8000000}"/>
    <hyperlink ref="A203" r:id="rId202" xr:uid="{00000000-0004-0000-0000-0000C9000000}"/>
    <hyperlink ref="A204" r:id="rId203" xr:uid="{00000000-0004-0000-0000-0000CA000000}"/>
    <hyperlink ref="A205" r:id="rId204" xr:uid="{00000000-0004-0000-0000-0000CB000000}"/>
    <hyperlink ref="A206" r:id="rId205" xr:uid="{00000000-0004-0000-0000-0000CC000000}"/>
    <hyperlink ref="A207" r:id="rId206" xr:uid="{00000000-0004-0000-0000-0000CD000000}"/>
    <hyperlink ref="A208" r:id="rId207" xr:uid="{00000000-0004-0000-0000-0000CE000000}"/>
    <hyperlink ref="A209" r:id="rId208" xr:uid="{00000000-0004-0000-0000-0000CF000000}"/>
    <hyperlink ref="A210" r:id="rId209" xr:uid="{00000000-0004-0000-0000-0000D0000000}"/>
    <hyperlink ref="A211" r:id="rId210" xr:uid="{00000000-0004-0000-0000-0000D1000000}"/>
    <hyperlink ref="A212" r:id="rId211" xr:uid="{00000000-0004-0000-0000-0000D2000000}"/>
    <hyperlink ref="A213" r:id="rId212" xr:uid="{00000000-0004-0000-0000-0000D3000000}"/>
    <hyperlink ref="A214" r:id="rId213" xr:uid="{00000000-0004-0000-0000-0000D4000000}"/>
    <hyperlink ref="A215" r:id="rId214" xr:uid="{00000000-0004-0000-0000-0000D5000000}"/>
    <hyperlink ref="A216" r:id="rId215" xr:uid="{00000000-0004-0000-0000-0000D6000000}"/>
    <hyperlink ref="A217" r:id="rId216" xr:uid="{00000000-0004-0000-0000-0000D7000000}"/>
    <hyperlink ref="A218" r:id="rId217" xr:uid="{00000000-0004-0000-0000-0000D8000000}"/>
    <hyperlink ref="A219" r:id="rId218" xr:uid="{00000000-0004-0000-0000-0000D9000000}"/>
    <hyperlink ref="A220" r:id="rId219" xr:uid="{00000000-0004-0000-0000-0000DA000000}"/>
    <hyperlink ref="A221" r:id="rId220" xr:uid="{00000000-0004-0000-0000-0000DB000000}"/>
    <hyperlink ref="A222" r:id="rId221" xr:uid="{00000000-0004-0000-0000-0000DC000000}"/>
    <hyperlink ref="A223" r:id="rId222" xr:uid="{00000000-0004-0000-0000-0000DD000000}"/>
    <hyperlink ref="A224" r:id="rId223" xr:uid="{00000000-0004-0000-0000-0000DE000000}"/>
    <hyperlink ref="A225" r:id="rId224" xr:uid="{00000000-0004-0000-0000-0000DF000000}"/>
    <hyperlink ref="A226" r:id="rId225" xr:uid="{00000000-0004-0000-0000-0000E0000000}"/>
    <hyperlink ref="A227" r:id="rId226" xr:uid="{00000000-0004-0000-0000-0000E1000000}"/>
    <hyperlink ref="A228" r:id="rId227" xr:uid="{00000000-0004-0000-0000-0000E2000000}"/>
    <hyperlink ref="A229" r:id="rId228" xr:uid="{00000000-0004-0000-0000-0000E3000000}"/>
    <hyperlink ref="A230" r:id="rId229" xr:uid="{00000000-0004-0000-0000-0000E4000000}"/>
    <hyperlink ref="A231" r:id="rId230" xr:uid="{00000000-0004-0000-0000-0000E5000000}"/>
    <hyperlink ref="A232" r:id="rId231" xr:uid="{00000000-0004-0000-0000-0000E6000000}"/>
    <hyperlink ref="A233" r:id="rId232" xr:uid="{00000000-0004-0000-0000-0000E7000000}"/>
    <hyperlink ref="A234" r:id="rId233" xr:uid="{00000000-0004-0000-0000-0000E8000000}"/>
    <hyperlink ref="A235" r:id="rId234" xr:uid="{00000000-0004-0000-0000-0000E9000000}"/>
    <hyperlink ref="A236" r:id="rId235" xr:uid="{00000000-0004-0000-0000-0000EA000000}"/>
    <hyperlink ref="A237" r:id="rId236" xr:uid="{00000000-0004-0000-0000-0000EB000000}"/>
    <hyperlink ref="A238" r:id="rId237" xr:uid="{00000000-0004-0000-0000-0000EC000000}"/>
    <hyperlink ref="A239" r:id="rId238" xr:uid="{00000000-0004-0000-0000-0000ED000000}"/>
    <hyperlink ref="A240" r:id="rId239" xr:uid="{00000000-0004-0000-0000-0000EE000000}"/>
    <hyperlink ref="A241" r:id="rId240" xr:uid="{00000000-0004-0000-0000-0000EF000000}"/>
    <hyperlink ref="A242" r:id="rId241" xr:uid="{00000000-0004-0000-0000-0000F0000000}"/>
    <hyperlink ref="A243" r:id="rId242" xr:uid="{00000000-0004-0000-0000-0000F1000000}"/>
    <hyperlink ref="A244" r:id="rId243" xr:uid="{00000000-0004-0000-0000-0000F2000000}"/>
    <hyperlink ref="A245" r:id="rId244" xr:uid="{00000000-0004-0000-0000-0000F3000000}"/>
    <hyperlink ref="A246" r:id="rId245" xr:uid="{00000000-0004-0000-0000-0000F4000000}"/>
    <hyperlink ref="A247" r:id="rId246" xr:uid="{00000000-0004-0000-0000-0000F5000000}"/>
    <hyperlink ref="A248" r:id="rId247" xr:uid="{00000000-0004-0000-0000-0000F6000000}"/>
    <hyperlink ref="A249" r:id="rId248" xr:uid="{00000000-0004-0000-0000-0000F7000000}"/>
    <hyperlink ref="A250" r:id="rId249" xr:uid="{00000000-0004-0000-0000-0000F8000000}"/>
    <hyperlink ref="A251" r:id="rId250" xr:uid="{00000000-0004-0000-0000-0000F9000000}"/>
    <hyperlink ref="A252" r:id="rId251" xr:uid="{00000000-0004-0000-0000-0000FA000000}"/>
    <hyperlink ref="A253" r:id="rId252" xr:uid="{00000000-0004-0000-0000-0000FB000000}"/>
    <hyperlink ref="A254" r:id="rId253" xr:uid="{00000000-0004-0000-0000-0000FC000000}"/>
    <hyperlink ref="A255" r:id="rId254" xr:uid="{00000000-0004-0000-0000-0000FD000000}"/>
    <hyperlink ref="A256" r:id="rId255" xr:uid="{00000000-0004-0000-0000-0000FE000000}"/>
    <hyperlink ref="A257" r:id="rId256" xr:uid="{00000000-0004-0000-0000-0000FF000000}"/>
    <hyperlink ref="A258" r:id="rId257" xr:uid="{00000000-0004-0000-0000-000000010000}"/>
    <hyperlink ref="A259" r:id="rId258" xr:uid="{00000000-0004-0000-0000-000001010000}"/>
    <hyperlink ref="A260" r:id="rId259" xr:uid="{00000000-0004-0000-0000-000002010000}"/>
    <hyperlink ref="A261" r:id="rId260" xr:uid="{00000000-0004-0000-0000-000003010000}"/>
    <hyperlink ref="A262" r:id="rId261" xr:uid="{00000000-0004-0000-0000-000004010000}"/>
    <hyperlink ref="A263" r:id="rId262" xr:uid="{00000000-0004-0000-0000-000005010000}"/>
    <hyperlink ref="A264" r:id="rId263" xr:uid="{00000000-0004-0000-0000-000006010000}"/>
    <hyperlink ref="A265" r:id="rId264" xr:uid="{00000000-0004-0000-0000-000007010000}"/>
    <hyperlink ref="A266" r:id="rId265" xr:uid="{00000000-0004-0000-0000-000008010000}"/>
    <hyperlink ref="A267" r:id="rId266" xr:uid="{00000000-0004-0000-0000-000009010000}"/>
    <hyperlink ref="A268" r:id="rId267" xr:uid="{00000000-0004-0000-0000-00000A010000}"/>
    <hyperlink ref="A269" r:id="rId268" xr:uid="{00000000-0004-0000-0000-00000B010000}"/>
    <hyperlink ref="A270" r:id="rId269" xr:uid="{00000000-0004-0000-0000-00000C010000}"/>
    <hyperlink ref="A271" r:id="rId270" xr:uid="{00000000-0004-0000-0000-00000D010000}"/>
    <hyperlink ref="A272" r:id="rId271" xr:uid="{00000000-0004-0000-0000-00000E010000}"/>
    <hyperlink ref="A273" r:id="rId272" xr:uid="{00000000-0004-0000-0000-00000F010000}"/>
    <hyperlink ref="A274" r:id="rId273" xr:uid="{00000000-0004-0000-0000-000010010000}"/>
    <hyperlink ref="A275" r:id="rId274" xr:uid="{00000000-0004-0000-0000-000011010000}"/>
    <hyperlink ref="A276" r:id="rId275" xr:uid="{00000000-0004-0000-0000-00001201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workbookViewId="0"/>
  </sheetViews>
  <sheetFormatPr baseColWidth="10" defaultColWidth="8.83203125" defaultRowHeight="15" x14ac:dyDescent="0.2"/>
  <sheetData>
    <row r="1" spans="1:2" x14ac:dyDescent="0.2">
      <c r="A1" t="s">
        <v>0</v>
      </c>
      <c r="B1" t="s">
        <v>776</v>
      </c>
    </row>
    <row r="2" spans="1:2" x14ac:dyDescent="0.2">
      <c r="A2" s="1" t="s">
        <v>27</v>
      </c>
      <c r="B2">
        <f>SUMIFS(Cases!M:M,Cases!A:A,'Incident Sums'!A2,Cases!P:P,"&lt;&gt;*OPACITY*")</f>
        <v>500</v>
      </c>
    </row>
    <row r="3" spans="1:2" x14ac:dyDescent="0.2">
      <c r="A3" s="1" t="s">
        <v>44</v>
      </c>
      <c r="B3">
        <f>SUMIFS(Cases!M:M,Cases!A:A,'Incident Sums'!A3,Cases!P:P,"&lt;&gt;*OPACITY*")</f>
        <v>5001</v>
      </c>
    </row>
    <row r="4" spans="1:2" x14ac:dyDescent="0.2">
      <c r="A4" s="1" t="s">
        <v>60</v>
      </c>
      <c r="B4">
        <f>SUMIFS(Cases!M:M,Cases!A:A,'Incident Sums'!A4,Cases!P:P,"&lt;&gt;*OPACITY*")</f>
        <v>5001</v>
      </c>
    </row>
    <row r="5" spans="1:2" x14ac:dyDescent="0.2">
      <c r="A5" s="1" t="s">
        <v>68</v>
      </c>
      <c r="B5">
        <f>SUMIFS(Cases!M:M,Cases!A:A,'Incident Sums'!A5,Cases!P:P,"&lt;&gt;*OPACITY*")</f>
        <v>18782.240000000002</v>
      </c>
    </row>
    <row r="6" spans="1:2" x14ac:dyDescent="0.2">
      <c r="A6" s="1" t="s">
        <v>79</v>
      </c>
      <c r="B6">
        <f>SUMIFS(Cases!M:M,Cases!A:A,'Incident Sums'!A6,Cases!P:P,"&lt;&gt;*OPACITY*")</f>
        <v>29295</v>
      </c>
    </row>
    <row r="7" spans="1:2" x14ac:dyDescent="0.2">
      <c r="A7" s="1" t="s">
        <v>86</v>
      </c>
      <c r="B7">
        <f>SUMIFS(Cases!M:M,Cases!A:A,'Incident Sums'!A7,Cases!P:P,"&lt;&gt;*OPACITY*")</f>
        <v>11782</v>
      </c>
    </row>
    <row r="8" spans="1:2" x14ac:dyDescent="0.2">
      <c r="A8" s="1" t="s">
        <v>424</v>
      </c>
      <c r="B8">
        <f>SUMIFS(Cases!M:M,Cases!A:A,'Incident Sums'!A8,Cases!P:P,"&lt;&gt;*OPACITY*")</f>
        <v>4600</v>
      </c>
    </row>
    <row r="9" spans="1:2" x14ac:dyDescent="0.2">
      <c r="A9" s="1" t="s">
        <v>93</v>
      </c>
      <c r="B9">
        <f>SUMIFS(Cases!M:M,Cases!A:A,'Incident Sums'!A9,Cases!P:P,"&lt;&gt;*OPACITY*")</f>
        <v>10641</v>
      </c>
    </row>
    <row r="10" spans="1:2" x14ac:dyDescent="0.2">
      <c r="A10" s="1" t="s">
        <v>101</v>
      </c>
      <c r="B10">
        <f>SUMIFS(Cases!M:M,Cases!A:A,'Incident Sums'!A10,Cases!P:P,"&lt;&gt;*OPACITY*")</f>
        <v>0</v>
      </c>
    </row>
    <row r="11" spans="1:2" x14ac:dyDescent="0.2">
      <c r="A11" s="1" t="s">
        <v>439</v>
      </c>
      <c r="B11">
        <f>SUMIFS(Cases!M:M,Cases!A:A,'Incident Sums'!A11,Cases!P:P,"&lt;&gt;*OPACITY*")</f>
        <v>38659.93</v>
      </c>
    </row>
    <row r="12" spans="1:2" x14ac:dyDescent="0.2">
      <c r="A12" s="1" t="s">
        <v>453</v>
      </c>
      <c r="B12">
        <f>SUMIFS(Cases!M:M,Cases!A:A,'Incident Sums'!A12,Cases!P:P,"&lt;&gt;*OPACITY*")</f>
        <v>2811</v>
      </c>
    </row>
    <row r="13" spans="1:2" x14ac:dyDescent="0.2">
      <c r="A13" s="1" t="s">
        <v>118</v>
      </c>
      <c r="B13">
        <f>SUMIFS(Cases!M:M,Cases!A:A,'Incident Sums'!A13,Cases!P:P,"&lt;&gt;*OPACITY*")</f>
        <v>4760</v>
      </c>
    </row>
    <row r="14" spans="1:2" x14ac:dyDescent="0.2">
      <c r="A14" s="1" t="s">
        <v>137</v>
      </c>
      <c r="B14">
        <f>SUMIFS(Cases!M:M,Cases!A:A,'Incident Sums'!A14,Cases!P:P,"&lt;&gt;*OPACITY*")</f>
        <v>5001</v>
      </c>
    </row>
    <row r="15" spans="1:2" x14ac:dyDescent="0.2">
      <c r="A15" s="1" t="s">
        <v>151</v>
      </c>
      <c r="B15">
        <f>SUMIFS(Cases!M:M,Cases!A:A,'Incident Sums'!A15,Cases!P:P,"&lt;&gt;*OPACITY*")</f>
        <v>15003</v>
      </c>
    </row>
    <row r="16" spans="1:2" x14ac:dyDescent="0.2">
      <c r="A16" s="1" t="s">
        <v>158</v>
      </c>
      <c r="B16">
        <f>SUMIFS(Cases!M:M,Cases!A:A,'Incident Sums'!A16,Cases!P:P,"&lt;&gt;*OPACITY*")</f>
        <v>11029.15</v>
      </c>
    </row>
    <row r="17" spans="1:2" x14ac:dyDescent="0.2">
      <c r="A17" s="1" t="s">
        <v>169</v>
      </c>
      <c r="B17">
        <f>SUMIFS(Cases!M:M,Cases!A:A,'Incident Sums'!A17,Cases!P:P,"&lt;&gt;*OPACITY*")</f>
        <v>11193.14</v>
      </c>
    </row>
    <row r="18" spans="1:2" x14ac:dyDescent="0.2">
      <c r="A18" s="1" t="s">
        <v>178</v>
      </c>
      <c r="B18">
        <f>SUMIFS(Cases!M:M,Cases!A:A,'Incident Sums'!A18,Cases!P:P,"&lt;&gt;*OPACITY*")</f>
        <v>8626.14</v>
      </c>
    </row>
    <row r="19" spans="1:2" x14ac:dyDescent="0.2">
      <c r="A19" s="1" t="s">
        <v>188</v>
      </c>
      <c r="B19">
        <f>SUMIFS(Cases!M:M,Cases!A:A,'Incident Sums'!A19,Cases!P:P,"&lt;&gt;*OPACITY*")</f>
        <v>780</v>
      </c>
    </row>
    <row r="20" spans="1:2" x14ac:dyDescent="0.2">
      <c r="A20" s="1" t="s">
        <v>203</v>
      </c>
      <c r="B20">
        <f>SUMIFS(Cases!M:M,Cases!A:A,'Incident Sums'!A20,Cases!P:P,"&lt;&gt;*OPACITY*")</f>
        <v>6963.1</v>
      </c>
    </row>
    <row r="21" spans="1:2" x14ac:dyDescent="0.2">
      <c r="A21" s="1" t="s">
        <v>207</v>
      </c>
      <c r="B21">
        <f>SUMIFS(Cases!M:M,Cases!A:A,'Incident Sums'!A21,Cases!P:P,"&lt;&gt;*OPACITY*")</f>
        <v>6334.67</v>
      </c>
    </row>
    <row r="22" spans="1:2" x14ac:dyDescent="0.2">
      <c r="A22" s="1" t="s">
        <v>466</v>
      </c>
      <c r="B22">
        <f>SUMIFS(Cases!M:M,Cases!A:A,'Incident Sums'!A22,Cases!P:P,"&lt;&gt;*OPACITY*")</f>
        <v>2339.5419999999999</v>
      </c>
    </row>
    <row r="23" spans="1:2" x14ac:dyDescent="0.2">
      <c r="A23" s="1" t="s">
        <v>222</v>
      </c>
      <c r="B23">
        <f>SUMIFS(Cases!M:M,Cases!A:A,'Incident Sums'!A23,Cases!P:P,"&lt;&gt;*OPACITY*")</f>
        <v>19698.27</v>
      </c>
    </row>
    <row r="24" spans="1:2" x14ac:dyDescent="0.2">
      <c r="A24" s="1" t="s">
        <v>480</v>
      </c>
      <c r="B24">
        <f>SUMIFS(Cases!M:M,Cases!A:A,'Incident Sums'!A24,Cases!P:P,"&lt;&gt;*OPACITY*")</f>
        <v>2811</v>
      </c>
    </row>
    <row r="25" spans="1:2" x14ac:dyDescent="0.2">
      <c r="A25" s="1" t="s">
        <v>235</v>
      </c>
      <c r="B25">
        <f>SUMIFS(Cases!M:M,Cases!A:A,'Incident Sums'!A25,Cases!P:P,"&lt;&gt;*OPACITY*")</f>
        <v>11597.89</v>
      </c>
    </row>
    <row r="26" spans="1:2" x14ac:dyDescent="0.2">
      <c r="A26" s="1" t="s">
        <v>486</v>
      </c>
      <c r="B26">
        <f>SUMIFS(Cases!M:M,Cases!A:A,'Incident Sums'!A26,Cases!P:P,"&lt;&gt;*OPACITY*")</f>
        <v>500</v>
      </c>
    </row>
    <row r="27" spans="1:2" x14ac:dyDescent="0.2">
      <c r="A27" s="1" t="s">
        <v>249</v>
      </c>
      <c r="B27">
        <f>SUMIFS(Cases!M:M,Cases!A:A,'Incident Sums'!A27,Cases!P:P,"&lt;&gt;*OPACITY*")</f>
        <v>8810.2999999999975</v>
      </c>
    </row>
    <row r="28" spans="1:2" x14ac:dyDescent="0.2">
      <c r="A28" s="1" t="s">
        <v>497</v>
      </c>
      <c r="B28">
        <f>SUMIFS(Cases!M:M,Cases!A:A,'Incident Sums'!A28,Cases!P:P,"&lt;&gt;*OPACITY*")</f>
        <v>12279</v>
      </c>
    </row>
    <row r="29" spans="1:2" x14ac:dyDescent="0.2">
      <c r="A29" s="1" t="s">
        <v>263</v>
      </c>
      <c r="B29">
        <f>SUMIFS(Cases!M:M,Cases!A:A,'Incident Sums'!A29,Cases!P:P,"&lt;&gt;*OPACITY*")</f>
        <v>5001</v>
      </c>
    </row>
    <row r="30" spans="1:2" x14ac:dyDescent="0.2">
      <c r="A30" s="1" t="s">
        <v>275</v>
      </c>
      <c r="B30">
        <f>SUMIFS(Cases!M:M,Cases!A:A,'Incident Sums'!A30,Cases!P:P,"&lt;&gt;*OPACITY*")</f>
        <v>15003</v>
      </c>
    </row>
    <row r="31" spans="1:2" x14ac:dyDescent="0.2">
      <c r="A31" s="1" t="s">
        <v>286</v>
      </c>
      <c r="B31">
        <f>SUMIFS(Cases!M:M,Cases!A:A,'Incident Sums'!A31,Cases!P:P,"&lt;&gt;*OPACITY*")</f>
        <v>28538.55</v>
      </c>
    </row>
    <row r="32" spans="1:2" x14ac:dyDescent="0.2">
      <c r="A32" s="1" t="s">
        <v>298</v>
      </c>
      <c r="B32">
        <f>SUMIFS(Cases!M:M,Cases!A:A,'Incident Sums'!A32,Cases!P:P,"&lt;&gt;*OPACITY*")</f>
        <v>15003</v>
      </c>
    </row>
    <row r="33" spans="1:2" x14ac:dyDescent="0.2">
      <c r="A33" s="1" t="s">
        <v>303</v>
      </c>
      <c r="B33">
        <f>SUMIFS(Cases!M:M,Cases!A:A,'Incident Sums'!A33,Cases!P:P,"&lt;&gt;*OPACITY*")</f>
        <v>81295.600000000006</v>
      </c>
    </row>
    <row r="34" spans="1:2" x14ac:dyDescent="0.2">
      <c r="A34" s="1" t="s">
        <v>314</v>
      </c>
      <c r="B34">
        <f>SUMIFS(Cases!M:M,Cases!A:A,'Incident Sums'!A34,Cases!P:P,"&lt;&gt;*OPACITY*")</f>
        <v>12696.62</v>
      </c>
    </row>
    <row r="35" spans="1:2" x14ac:dyDescent="0.2">
      <c r="A35" s="1" t="s">
        <v>513</v>
      </c>
      <c r="B35">
        <f>SUMIFS(Cases!M:M,Cases!A:A,'Incident Sums'!A35,Cases!P:P,"&lt;&gt;*OPACITY*")</f>
        <v>10002</v>
      </c>
    </row>
    <row r="36" spans="1:2" x14ac:dyDescent="0.2">
      <c r="A36" s="1" t="s">
        <v>326</v>
      </c>
      <c r="B36">
        <f>SUMIFS(Cases!M:M,Cases!A:A,'Incident Sums'!A36,Cases!P:P,"&lt;&gt;*OPACITY*")</f>
        <v>28214.250000000004</v>
      </c>
    </row>
    <row r="37" spans="1:2" x14ac:dyDescent="0.2">
      <c r="A37" s="1" t="s">
        <v>337</v>
      </c>
      <c r="B37">
        <f>SUMIFS(Cases!M:M,Cases!A:A,'Incident Sums'!A37,Cases!P:P,"&lt;&gt;*OPACITY*")</f>
        <v>65798.650000000009</v>
      </c>
    </row>
    <row r="38" spans="1:2" x14ac:dyDescent="0.2">
      <c r="A38" s="1" t="s">
        <v>524</v>
      </c>
      <c r="B38">
        <f>SUMIFS(Cases!M:M,Cases!A:A,'Incident Sums'!A38,Cases!P:P,"&lt;&gt;*OPACITY*")</f>
        <v>7048.4299999999994</v>
      </c>
    </row>
    <row r="39" spans="1:2" x14ac:dyDescent="0.2">
      <c r="A39" s="1" t="s">
        <v>349</v>
      </c>
      <c r="B39">
        <f>SUMIFS(Cases!M:M,Cases!A:A,'Incident Sums'!A39,Cases!P:P,"&lt;&gt;*OPACITY*")</f>
        <v>64300</v>
      </c>
    </row>
    <row r="40" spans="1:2" x14ac:dyDescent="0.2">
      <c r="A40" s="1" t="s">
        <v>362</v>
      </c>
      <c r="B40">
        <f>SUMIFS(Cases!M:M,Cases!A:A,'Incident Sums'!A40,Cases!P:P,"&lt;&gt;*OPACITY*")</f>
        <v>15003</v>
      </c>
    </row>
    <row r="41" spans="1:2" x14ac:dyDescent="0.2">
      <c r="A41" s="1" t="s">
        <v>373</v>
      </c>
      <c r="B41">
        <f>SUMIFS(Cases!M:M,Cases!A:A,'Incident Sums'!A41,Cases!P:P,"&lt;&gt;*OPACITY*")</f>
        <v>15003</v>
      </c>
    </row>
    <row r="42" spans="1:2" x14ac:dyDescent="0.2">
      <c r="A42" s="1" t="s">
        <v>383</v>
      </c>
      <c r="B42">
        <f>SUMIFS(Cases!M:M,Cases!A:A,'Incident Sums'!A42,Cases!P:P,"&lt;&gt;*OPACITY*")</f>
        <v>15003</v>
      </c>
    </row>
    <row r="43" spans="1:2" x14ac:dyDescent="0.2">
      <c r="A43" s="1" t="s">
        <v>392</v>
      </c>
      <c r="B43">
        <f>SUMIFS(Cases!M:M,Cases!A:A,'Incident Sums'!A43,Cases!P:P,"&lt;&gt;*OPACITY*")</f>
        <v>15003</v>
      </c>
    </row>
    <row r="44" spans="1:2" x14ac:dyDescent="0.2">
      <c r="A44" s="1" t="s">
        <v>534</v>
      </c>
      <c r="B44">
        <f>SUMIFS(Cases!M:M,Cases!A:A,'Incident Sums'!A44,Cases!P:P,"&lt;&gt;*OPACITY*")</f>
        <v>2794</v>
      </c>
    </row>
    <row r="45" spans="1:2" x14ac:dyDescent="0.2">
      <c r="A45" s="1" t="s">
        <v>549</v>
      </c>
      <c r="B45">
        <f>SUMIFS(Cases!M:M,Cases!A:A,'Incident Sums'!A45,Cases!P:P,"&lt;&gt;*OPACITY*")</f>
        <v>20991.479999999996</v>
      </c>
    </row>
    <row r="46" spans="1:2" x14ac:dyDescent="0.2">
      <c r="A46" s="1" t="s">
        <v>565</v>
      </c>
      <c r="B46">
        <f>SUMIFS(Cases!M:M,Cases!A:A,'Incident Sums'!A46,Cases!P:P,"&lt;&gt;*OPACITY*")</f>
        <v>5913.1</v>
      </c>
    </row>
    <row r="47" spans="1:2" x14ac:dyDescent="0.2">
      <c r="A47" s="1" t="s">
        <v>575</v>
      </c>
      <c r="B47">
        <f>SUMIFS(Cases!M:M,Cases!A:A,'Incident Sums'!A47,Cases!P:P,"&lt;&gt;*OPACITY*")</f>
        <v>7436.66</v>
      </c>
    </row>
    <row r="48" spans="1:2" x14ac:dyDescent="0.2">
      <c r="A48" s="1" t="s">
        <v>589</v>
      </c>
      <c r="B48">
        <f>SUMIFS(Cases!M:M,Cases!A:A,'Incident Sums'!A48,Cases!P:P,"&lt;&gt;*OPACITY*")</f>
        <v>4262</v>
      </c>
    </row>
    <row r="49" spans="1:2" x14ac:dyDescent="0.2">
      <c r="A49" s="1" t="s">
        <v>602</v>
      </c>
      <c r="B49">
        <f>SUMIFS(Cases!M:M,Cases!A:A,'Incident Sums'!A49,Cases!P:P,"&lt;&gt;*OPACITY*")</f>
        <v>10</v>
      </c>
    </row>
    <row r="50" spans="1:2" x14ac:dyDescent="0.2">
      <c r="A50" s="1" t="s">
        <v>616</v>
      </c>
      <c r="B50">
        <f>SUMIFS(Cases!M:M,Cases!A:A,'Incident Sums'!A50,Cases!P:P,"&lt;&gt;*OPACITY*")</f>
        <v>534.03</v>
      </c>
    </row>
    <row r="51" spans="1:2" x14ac:dyDescent="0.2">
      <c r="A51" s="1" t="s">
        <v>400</v>
      </c>
      <c r="B51">
        <f>SUMIFS(Cases!M:M,Cases!A:A,'Incident Sums'!A51,Cases!P:P,"&lt;&gt;*OPACITY*")</f>
        <v>12377.272999999999</v>
      </c>
    </row>
    <row r="52" spans="1:2" x14ac:dyDescent="0.2">
      <c r="A52" s="1" t="s">
        <v>629</v>
      </c>
      <c r="B52">
        <f>SUMIFS(Cases!M:M,Cases!A:A,'Incident Sums'!A52,Cases!P:P,"&lt;&gt;*OPACITY*")</f>
        <v>5118.0399999999981</v>
      </c>
    </row>
    <row r="53" spans="1:2" x14ac:dyDescent="0.2">
      <c r="A53" s="1" t="s">
        <v>655</v>
      </c>
      <c r="B53">
        <f>SUMIFS(Cases!M:M,Cases!A:A,'Incident Sums'!A53,Cases!P:P,"&lt;&gt;*OPACITY*")</f>
        <v>10536.85</v>
      </c>
    </row>
    <row r="54" spans="1:2" x14ac:dyDescent="0.2">
      <c r="A54" s="1" t="s">
        <v>663</v>
      </c>
      <c r="B54">
        <f>SUMIFS(Cases!M:M,Cases!A:A,'Incident Sums'!A54,Cases!P:P,"&lt;&gt;*OPACITY*")</f>
        <v>463.935</v>
      </c>
    </row>
    <row r="55" spans="1:2" x14ac:dyDescent="0.2">
      <c r="A55" s="1" t="s">
        <v>681</v>
      </c>
      <c r="B55">
        <f>SUMIFS(Cases!M:M,Cases!A:A,'Incident Sums'!A55,Cases!P:P,"&lt;&gt;*OPACITY*")</f>
        <v>39</v>
      </c>
    </row>
    <row r="56" spans="1:2" x14ac:dyDescent="0.2">
      <c r="A56" s="1" t="s">
        <v>696</v>
      </c>
      <c r="B56">
        <f>SUMIFS(Cases!M:M,Cases!A:A,'Incident Sums'!A56,Cases!P:P,"&lt;&gt;*OPACITY*")</f>
        <v>3154</v>
      </c>
    </row>
    <row r="57" spans="1:2" x14ac:dyDescent="0.2">
      <c r="A57" s="1" t="s">
        <v>703</v>
      </c>
      <c r="B57">
        <f>SUMIFS(Cases!M:M,Cases!A:A,'Incident Sums'!A57,Cases!P:P,"&lt;&gt;*OPACITY*")</f>
        <v>11381.414000000001</v>
      </c>
    </row>
    <row r="58" spans="1:2" x14ac:dyDescent="0.2">
      <c r="A58" s="1" t="s">
        <v>722</v>
      </c>
      <c r="B58">
        <f>SUMIFS(Cases!M:M,Cases!A:A,'Incident Sums'!A58,Cases!P:P,"&lt;&gt;*OPACITY*")</f>
        <v>100</v>
      </c>
    </row>
    <row r="59" spans="1:2" x14ac:dyDescent="0.2">
      <c r="A59" s="1" t="s">
        <v>736</v>
      </c>
      <c r="B59">
        <f>SUMIFS(Cases!M:M,Cases!A:A,'Incident Sums'!A59,Cases!P:P,"&lt;&gt;*OPACITY*")</f>
        <v>0</v>
      </c>
    </row>
    <row r="60" spans="1:2" x14ac:dyDescent="0.2">
      <c r="A60" s="1" t="s">
        <v>750</v>
      </c>
      <c r="B60">
        <f>SUMIFS(Cases!M:M,Cases!A:A,'Incident Sums'!A60,Cases!P:P,"&lt;&gt;*OPACITY*")</f>
        <v>953.54070000000002</v>
      </c>
    </row>
    <row r="61" spans="1:2" x14ac:dyDescent="0.2">
      <c r="A61" s="1" t="s">
        <v>763</v>
      </c>
      <c r="B61">
        <f>SUMIFS(Cases!M:M,Cases!A:A,'Incident Sums'!A61,Cases!P:P,"&lt;&gt;*OPACITY*")</f>
        <v>604.04999999999995</v>
      </c>
    </row>
  </sheetData>
  <hyperlinks>
    <hyperlink ref="A2" r:id="rId1" xr:uid="{00000000-0004-0000-0100-000000000000}"/>
    <hyperlink ref="A3" r:id="rId2" xr:uid="{00000000-0004-0000-0100-000001000000}"/>
    <hyperlink ref="A4" r:id="rId3" xr:uid="{00000000-0004-0000-0100-000002000000}"/>
    <hyperlink ref="A5" r:id="rId4" xr:uid="{00000000-0004-0000-0100-000003000000}"/>
    <hyperlink ref="A6" r:id="rId5" xr:uid="{00000000-0004-0000-0100-000004000000}"/>
    <hyperlink ref="A7" r:id="rId6" xr:uid="{00000000-0004-0000-0100-000005000000}"/>
    <hyperlink ref="A8" r:id="rId7" xr:uid="{00000000-0004-0000-0100-000006000000}"/>
    <hyperlink ref="A9" r:id="rId8" xr:uid="{00000000-0004-0000-0100-000007000000}"/>
    <hyperlink ref="A10" r:id="rId9" xr:uid="{00000000-0004-0000-0100-000008000000}"/>
    <hyperlink ref="A11" r:id="rId10" xr:uid="{00000000-0004-0000-0100-000009000000}"/>
    <hyperlink ref="A12" r:id="rId11" xr:uid="{00000000-0004-0000-0100-00000A000000}"/>
    <hyperlink ref="A13" r:id="rId12" xr:uid="{00000000-0004-0000-0100-00000B000000}"/>
    <hyperlink ref="A14" r:id="rId13" xr:uid="{00000000-0004-0000-0100-00000C000000}"/>
    <hyperlink ref="A15" r:id="rId14" xr:uid="{00000000-0004-0000-0100-00000D000000}"/>
    <hyperlink ref="A16" r:id="rId15" xr:uid="{00000000-0004-0000-0100-00000E000000}"/>
    <hyperlink ref="A17" r:id="rId16" xr:uid="{00000000-0004-0000-0100-00000F000000}"/>
    <hyperlink ref="A18" r:id="rId17" xr:uid="{00000000-0004-0000-0100-000010000000}"/>
    <hyperlink ref="A19" r:id="rId18" xr:uid="{00000000-0004-0000-0100-000011000000}"/>
    <hyperlink ref="A20" r:id="rId19" xr:uid="{00000000-0004-0000-0100-000012000000}"/>
    <hyperlink ref="A21" r:id="rId20" xr:uid="{00000000-0004-0000-0100-000013000000}"/>
    <hyperlink ref="A22" r:id="rId21" xr:uid="{00000000-0004-0000-0100-000014000000}"/>
    <hyperlink ref="A23" r:id="rId22" xr:uid="{00000000-0004-0000-0100-000015000000}"/>
    <hyperlink ref="A24" r:id="rId23" xr:uid="{00000000-0004-0000-0100-000016000000}"/>
    <hyperlink ref="A25" r:id="rId24" xr:uid="{00000000-0004-0000-0100-000017000000}"/>
    <hyperlink ref="A26" r:id="rId25" xr:uid="{00000000-0004-0000-0100-000018000000}"/>
    <hyperlink ref="A27" r:id="rId26" xr:uid="{00000000-0004-0000-0100-000019000000}"/>
    <hyperlink ref="A28" r:id="rId27" xr:uid="{00000000-0004-0000-0100-00001A000000}"/>
    <hyperlink ref="A29" r:id="rId28" xr:uid="{00000000-0004-0000-0100-00001B000000}"/>
    <hyperlink ref="A30" r:id="rId29" xr:uid="{00000000-0004-0000-0100-00001C000000}"/>
    <hyperlink ref="A31" r:id="rId30" xr:uid="{00000000-0004-0000-0100-00001D000000}"/>
    <hyperlink ref="A32" r:id="rId31" xr:uid="{00000000-0004-0000-0100-00001E000000}"/>
    <hyperlink ref="A33" r:id="rId32" xr:uid="{00000000-0004-0000-0100-00001F000000}"/>
    <hyperlink ref="A34" r:id="rId33" xr:uid="{00000000-0004-0000-0100-000020000000}"/>
    <hyperlink ref="A35" r:id="rId34" xr:uid="{00000000-0004-0000-0100-000021000000}"/>
    <hyperlink ref="A36" r:id="rId35" xr:uid="{00000000-0004-0000-0100-000022000000}"/>
    <hyperlink ref="A37" r:id="rId36" xr:uid="{00000000-0004-0000-0100-000023000000}"/>
    <hyperlink ref="A38" r:id="rId37" xr:uid="{00000000-0004-0000-0100-000024000000}"/>
    <hyperlink ref="A39" r:id="rId38" xr:uid="{00000000-0004-0000-0100-000025000000}"/>
    <hyperlink ref="A40" r:id="rId39" xr:uid="{00000000-0004-0000-0100-000026000000}"/>
    <hyperlink ref="A41" r:id="rId40" xr:uid="{00000000-0004-0000-0100-000027000000}"/>
    <hyperlink ref="A42" r:id="rId41" xr:uid="{00000000-0004-0000-0100-000028000000}"/>
    <hyperlink ref="A43" r:id="rId42" xr:uid="{00000000-0004-0000-0100-000029000000}"/>
    <hyperlink ref="A44" r:id="rId43" xr:uid="{00000000-0004-0000-0100-00002A000000}"/>
    <hyperlink ref="A45" r:id="rId44" xr:uid="{00000000-0004-0000-0100-00002B000000}"/>
    <hyperlink ref="A46" r:id="rId45" xr:uid="{00000000-0004-0000-0100-00002C000000}"/>
    <hyperlink ref="A47" r:id="rId46" xr:uid="{00000000-0004-0000-0100-00002D000000}"/>
    <hyperlink ref="A48" r:id="rId47" xr:uid="{00000000-0004-0000-0100-00002E000000}"/>
    <hyperlink ref="A49" r:id="rId48" xr:uid="{00000000-0004-0000-0100-00002F000000}"/>
    <hyperlink ref="A50" r:id="rId49" xr:uid="{00000000-0004-0000-0100-000030000000}"/>
    <hyperlink ref="A51" r:id="rId50" xr:uid="{00000000-0004-0000-0100-000031000000}"/>
    <hyperlink ref="A52" r:id="rId51" xr:uid="{00000000-0004-0000-0100-000032000000}"/>
    <hyperlink ref="A53" r:id="rId52" xr:uid="{00000000-0004-0000-0100-000033000000}"/>
    <hyperlink ref="A54" r:id="rId53" xr:uid="{00000000-0004-0000-0100-000034000000}"/>
    <hyperlink ref="A55" r:id="rId54" xr:uid="{00000000-0004-0000-0100-000035000000}"/>
    <hyperlink ref="A56" r:id="rId55" xr:uid="{00000000-0004-0000-0100-000036000000}"/>
    <hyperlink ref="A57" r:id="rId56" xr:uid="{00000000-0004-0000-0100-000037000000}"/>
    <hyperlink ref="A58" r:id="rId57" xr:uid="{00000000-0004-0000-0100-000038000000}"/>
    <hyperlink ref="A59" r:id="rId58" xr:uid="{00000000-0004-0000-0100-000039000000}"/>
    <hyperlink ref="A60" r:id="rId59" xr:uid="{00000000-0004-0000-0100-00003A000000}"/>
    <hyperlink ref="A61" r:id="rId60" xr:uid="{00000000-0004-0000-0100-00003B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c964832-06b7-44f1-bc6e-513540d504f0" xsi:nil="true"/>
    <Notes xmlns="328820de-b204-448e-9dc1-1092e5197610" xsi:nil="true"/>
    <lcf76f155ced4ddcb4097134ff3c332f xmlns="328820de-b204-448e-9dc1-1092e519761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F8F0B591AD1344871916065935B246" ma:contentTypeVersion="20" ma:contentTypeDescription="Create a new document." ma:contentTypeScope="" ma:versionID="579295e7c5e949db16fc6083c1bc3b75">
  <xsd:schema xmlns:xsd="http://www.w3.org/2001/XMLSchema" xmlns:xs="http://www.w3.org/2001/XMLSchema" xmlns:p="http://schemas.microsoft.com/office/2006/metadata/properties" xmlns:ns2="328820de-b204-448e-9dc1-1092e5197610" xmlns:ns3="8c964832-06b7-44f1-bc6e-513540d504f0" targetNamespace="http://schemas.microsoft.com/office/2006/metadata/properties" ma:root="true" ma:fieldsID="dd46c066a5e196bbac4c47eba2c7dca3" ns2:_="" ns3:_="">
    <xsd:import namespace="328820de-b204-448e-9dc1-1092e5197610"/>
    <xsd:import namespace="8c964832-06b7-44f1-bc6e-513540d504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element ref="ns2:Note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820de-b204-448e-9dc1-1092e51976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8387c0c-7adf-437a-a9ce-9f7121a48314" ma:termSetId="09814cd3-568e-fe90-9814-8d621ff8fb84" ma:anchorId="fba54fb3-c3e1-fe81-a776-ca4b69148c4d" ma:open="true" ma:isKeyword="false">
      <xsd:complexType>
        <xsd:sequence>
          <xsd:element ref="pc:Terms" minOccurs="0" maxOccurs="1"/>
        </xsd:sequence>
      </xsd:complexType>
    </xsd:element>
    <xsd:element name="Notes" ma:index="24" nillable="true" ma:displayName="Notes" ma:format="Dropdown" ma:internalName="Notes">
      <xsd:simpleType>
        <xsd:restriction base="dms:Text">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964832-06b7-44f1-bc6e-513540d504f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648a78b-25c6-410e-8b78-55ab0319938e}" ma:internalName="TaxCatchAll" ma:showField="CatchAllData" ma:web="8c964832-06b7-44f1-bc6e-513540d504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AC1C45-12DD-4F9F-AB80-B8113B63BBBC}">
  <ds:schemaRefs>
    <ds:schemaRef ds:uri="http://schemas.microsoft.com/sharepoint/v3/contenttype/forms"/>
  </ds:schemaRefs>
</ds:datastoreItem>
</file>

<file path=customXml/itemProps2.xml><?xml version="1.0" encoding="utf-8"?>
<ds:datastoreItem xmlns:ds="http://schemas.openxmlformats.org/officeDocument/2006/customXml" ds:itemID="{02BBD213-A0E4-432B-9CD6-1E06D4D12683}">
  <ds:schemaRefs>
    <ds:schemaRef ds:uri="http://schemas.microsoft.com/office/2006/metadata/properties"/>
    <ds:schemaRef ds:uri="http://schemas.microsoft.com/office/infopath/2007/PartnerControls"/>
    <ds:schemaRef ds:uri="8c964832-06b7-44f1-bc6e-513540d504f0"/>
    <ds:schemaRef ds:uri="328820de-b204-448e-9dc1-1092e5197610"/>
  </ds:schemaRefs>
</ds:datastoreItem>
</file>

<file path=customXml/itemProps3.xml><?xml version="1.0" encoding="utf-8"?>
<ds:datastoreItem xmlns:ds="http://schemas.openxmlformats.org/officeDocument/2006/customXml" ds:itemID="{AEBB1982-F2EE-4E4B-B7EC-BE9C1F2DE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8820de-b204-448e-9dc1-1092e5197610"/>
    <ds:schemaRef ds:uri="8c964832-06b7-44f1-bc6e-513540d504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Cases - flagged gas plants only</vt:lpstr>
      <vt:lpstr>Cases</vt:lpstr>
      <vt:lpstr>Incident Sums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Jose Medina</cp:lastModifiedBy>
  <cp:revision/>
  <dcterms:created xsi:type="dcterms:W3CDTF">2026-01-26T20:49:52Z</dcterms:created>
  <dcterms:modified xsi:type="dcterms:W3CDTF">2026-01-27T17:33:40Z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0x01010000F8F0B591AD1344871916065935B246</vt:lpwstr>
  </property>
  <property fmtid="{D5CDD505-2E9C-101B-9397-08002B2CF9AE}" pid="3" name="MediaServiceImageTags">
    <vt:lpwstr/>
  </property>
</Properties>
</file>